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https://digitalgojp.sharepoint.com/sites/CAS_FS0074/lib0009/review/kikin/img/"/>
    </mc:Choice>
  </mc:AlternateContent>
  <xr:revisionPtr revIDLastSave="0" documentId="8_{9C9E6836-B76A-4639-A376-223F1F75481D}" xr6:coauthVersionLast="47" xr6:coauthVersionMax="47" xr10:uidLastSave="{00000000-0000-0000-0000-000000000000}"/>
  <bookViews>
    <workbookView xWindow="-67320" yWindow="-255" windowWidth="29040" windowHeight="15720" xr2:uid="{00000000-000D-0000-FFFF-FFFF00000000}"/>
  </bookViews>
  <sheets>
    <sheet name="令和4年度" sheetId="1" r:id="rId1"/>
  </sheets>
  <definedNames>
    <definedName name="_xlnm._FilterDatabase" localSheetId="0" hidden="1">令和4年度!$H$3:$N$193</definedName>
    <definedName name="_xlnm.Print_Area" localSheetId="0">令和4年度!$A$1:$N$193</definedName>
    <definedName name="_xlnm.Print_Titles" localSheetId="0">令和4年度!$B:$D,令和4年度!$2:$5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40" i="1" l="1"/>
  <c r="L39" i="1"/>
  <c r="L38" i="1"/>
  <c r="L37" i="1"/>
  <c r="L36" i="1"/>
  <c r="L35" i="1"/>
  <c r="L34" i="1"/>
  <c r="N19" i="1" l="1"/>
  <c r="L21" i="1"/>
  <c r="L20" i="1"/>
  <c r="L19" i="1"/>
  <c r="L41" i="1" l="1"/>
  <c r="L33" i="1"/>
  <c r="L185" i="1" l="1"/>
  <c r="N184" i="1" l="1"/>
  <c r="L184" i="1"/>
  <c r="N183" i="1"/>
  <c r="L183" i="1"/>
  <c r="N182" i="1"/>
  <c r="L182" i="1"/>
  <c r="N181" i="1"/>
  <c r="L181" i="1"/>
  <c r="N180" i="1"/>
  <c r="L180" i="1"/>
  <c r="N179" i="1"/>
  <c r="L179" i="1"/>
  <c r="N178" i="1"/>
  <c r="L178" i="1"/>
  <c r="N177" i="1"/>
  <c r="L177" i="1"/>
  <c r="L154" i="1" l="1"/>
  <c r="L153" i="1"/>
  <c r="L152" i="1"/>
  <c r="L151" i="1"/>
  <c r="L150" i="1"/>
  <c r="L149" i="1"/>
  <c r="L148" i="1"/>
  <c r="L147" i="1"/>
  <c r="L146" i="1"/>
  <c r="L145" i="1"/>
  <c r="L144" i="1"/>
  <c r="L143" i="1"/>
  <c r="L142" i="1"/>
  <c r="L141" i="1"/>
  <c r="L140" i="1"/>
  <c r="L139" i="1"/>
  <c r="L138" i="1"/>
  <c r="L137" i="1"/>
  <c r="L136" i="1"/>
  <c r="L135" i="1"/>
  <c r="L134" i="1"/>
  <c r="L133" i="1"/>
  <c r="L132" i="1"/>
  <c r="L131" i="1"/>
  <c r="L130" i="1"/>
  <c r="L129" i="1"/>
  <c r="L128" i="1"/>
  <c r="L127" i="1"/>
  <c r="L126" i="1"/>
  <c r="L125" i="1"/>
  <c r="L124" i="1"/>
  <c r="L123" i="1"/>
  <c r="L122" i="1"/>
  <c r="L121" i="1"/>
  <c r="L120" i="1"/>
  <c r="L119" i="1"/>
  <c r="L118" i="1"/>
  <c r="L117" i="1"/>
  <c r="L116" i="1"/>
  <c r="L115" i="1"/>
  <c r="L114" i="1"/>
  <c r="L113" i="1"/>
  <c r="L112" i="1"/>
  <c r="L111" i="1"/>
  <c r="L110" i="1"/>
  <c r="L109" i="1"/>
  <c r="L108" i="1"/>
  <c r="L107" i="1"/>
  <c r="L106" i="1"/>
  <c r="L105" i="1"/>
  <c r="L104" i="1"/>
  <c r="L103" i="1"/>
  <c r="L102" i="1"/>
  <c r="L101" i="1"/>
  <c r="L100" i="1"/>
  <c r="L99" i="1" l="1"/>
  <c r="L98" i="1"/>
  <c r="L97" i="1"/>
  <c r="L96" i="1"/>
  <c r="L95" i="1"/>
  <c r="L94" i="1"/>
  <c r="L93" i="1"/>
  <c r="L92" i="1"/>
  <c r="L91" i="1"/>
  <c r="L90" i="1"/>
  <c r="L89" i="1"/>
  <c r="L88" i="1"/>
  <c r="L87" i="1"/>
  <c r="L86" i="1"/>
  <c r="L84" i="1"/>
  <c r="L83" i="1"/>
  <c r="L82" i="1"/>
  <c r="L81" i="1"/>
  <c r="L80" i="1"/>
  <c r="L79" i="1"/>
  <c r="L78" i="1"/>
  <c r="L77" i="1"/>
  <c r="L76" i="1"/>
  <c r="L75" i="1"/>
  <c r="L74" i="1"/>
  <c r="L73" i="1"/>
  <c r="L72" i="1"/>
  <c r="L71" i="1"/>
  <c r="L70" i="1"/>
  <c r="L69" i="1"/>
  <c r="L68" i="1"/>
  <c r="L67" i="1"/>
  <c r="L66" i="1"/>
  <c r="L65" i="1"/>
  <c r="L64" i="1"/>
  <c r="L63" i="1"/>
  <c r="L62" i="1"/>
  <c r="L61" i="1"/>
  <c r="L60" i="1"/>
  <c r="L59" i="1"/>
  <c r="L58" i="1"/>
  <c r="L57" i="1"/>
  <c r="L56" i="1"/>
  <c r="L55" i="1"/>
  <c r="L54" i="1"/>
  <c r="L53" i="1"/>
  <c r="L52" i="1"/>
  <c r="L51" i="1"/>
  <c r="L50" i="1"/>
  <c r="L49" i="1"/>
  <c r="L48" i="1"/>
  <c r="L47" i="1"/>
  <c r="L46" i="1"/>
  <c r="L45" i="1"/>
  <c r="L44" i="1"/>
  <c r="L43" i="1"/>
  <c r="L42" i="1"/>
  <c r="L32" i="1" l="1"/>
  <c r="L31" i="1"/>
  <c r="L30" i="1"/>
  <c r="L29" i="1"/>
  <c r="L28" i="1"/>
  <c r="L27" i="1"/>
  <c r="L26" i="1"/>
  <c r="L25" i="1"/>
  <c r="N22" i="1" l="1"/>
  <c r="L24" i="1"/>
  <c r="L23" i="1" l="1"/>
  <c r="L22" i="1"/>
  <c r="L18" i="1" l="1"/>
  <c r="L17" i="1"/>
  <c r="L16" i="1"/>
  <c r="L15" i="1"/>
  <c r="L14" i="1"/>
  <c r="L13" i="1"/>
  <c r="L12" i="1"/>
  <c r="L11" i="1"/>
  <c r="L10" i="1"/>
  <c r="L9" i="1"/>
  <c r="L8" i="1"/>
  <c r="M186" i="1" l="1"/>
  <c r="K186" i="1"/>
  <c r="J186" i="1"/>
  <c r="I186" i="1"/>
  <c r="H186" i="1"/>
  <c r="N7" i="1"/>
  <c r="L7" i="1"/>
  <c r="N6" i="1"/>
  <c r="N186" i="1" s="1"/>
  <c r="L6" i="1"/>
</calcChain>
</file>

<file path=xl/sharedStrings.xml><?xml version="1.0" encoding="utf-8"?>
<sst xmlns="http://schemas.openxmlformats.org/spreadsheetml/2006/main" count="1187" uniqueCount="521">
  <si>
    <t>令和４年度公益法人等に造成された基金の執行状況一覧表</t>
    <rPh sb="0" eb="2">
      <t>レイワ</t>
    </rPh>
    <rPh sb="3" eb="5">
      <t>ネンド</t>
    </rPh>
    <rPh sb="5" eb="7">
      <t>コウエキ</t>
    </rPh>
    <rPh sb="7" eb="9">
      <t>ホウジン</t>
    </rPh>
    <rPh sb="9" eb="10">
      <t>トウ</t>
    </rPh>
    <rPh sb="11" eb="13">
      <t>ゾウセイ</t>
    </rPh>
    <rPh sb="16" eb="18">
      <t>キキン</t>
    </rPh>
    <rPh sb="19" eb="21">
      <t>シッコウ</t>
    </rPh>
    <rPh sb="21" eb="23">
      <t>ジョウキョウ</t>
    </rPh>
    <rPh sb="23" eb="25">
      <t>イチラン</t>
    </rPh>
    <rPh sb="25" eb="26">
      <t>ヒョウ</t>
    </rPh>
    <phoneticPr fontId="2"/>
  </si>
  <si>
    <t>（単位：百万円）</t>
    <rPh sb="1" eb="3">
      <t>タンイ</t>
    </rPh>
    <rPh sb="4" eb="7">
      <t>ヒャクマンエン</t>
    </rPh>
    <phoneticPr fontId="2"/>
  </si>
  <si>
    <t>所管府省庁</t>
    <rPh sb="0" eb="2">
      <t>ショカン</t>
    </rPh>
    <rPh sb="2" eb="5">
      <t>フショウチョウ</t>
    </rPh>
    <phoneticPr fontId="2"/>
  </si>
  <si>
    <t>基金シート
番号</t>
    <rPh sb="0" eb="2">
      <t>キキン</t>
    </rPh>
    <rPh sb="6" eb="8">
      <t>バンゴウ</t>
    </rPh>
    <phoneticPr fontId="2"/>
  </si>
  <si>
    <t>基金の名称</t>
    <rPh sb="0" eb="2">
      <t>キキン</t>
    </rPh>
    <rPh sb="3" eb="5">
      <t>メイショウ</t>
    </rPh>
    <phoneticPr fontId="2"/>
  </si>
  <si>
    <t>基金事業の名称</t>
    <rPh sb="0" eb="2">
      <t>キキン</t>
    </rPh>
    <rPh sb="2" eb="4">
      <t>ジギョウ</t>
    </rPh>
    <rPh sb="5" eb="7">
      <t>メイショウ</t>
    </rPh>
    <phoneticPr fontId="2"/>
  </si>
  <si>
    <t>基金の造成法人等の名称</t>
    <rPh sb="0" eb="2">
      <t>キキン</t>
    </rPh>
    <rPh sb="3" eb="5">
      <t>ゾウセイ</t>
    </rPh>
    <rPh sb="5" eb="7">
      <t>ホウジン</t>
    </rPh>
    <rPh sb="7" eb="8">
      <t>トウ</t>
    </rPh>
    <rPh sb="9" eb="11">
      <t>メイショウ</t>
    </rPh>
    <phoneticPr fontId="2"/>
  </si>
  <si>
    <t>運営形態</t>
    <rPh sb="0" eb="2">
      <t>ウンエイ</t>
    </rPh>
    <rPh sb="2" eb="4">
      <t>ケイタイ</t>
    </rPh>
    <phoneticPr fontId="2"/>
  </si>
  <si>
    <t>事業形態</t>
    <rPh sb="0" eb="2">
      <t>ジギョウ</t>
    </rPh>
    <rPh sb="2" eb="4">
      <t>ケイタイ</t>
    </rPh>
    <phoneticPr fontId="2"/>
  </si>
  <si>
    <t>令和２年度末
基金残高
（a）</t>
    <rPh sb="0" eb="2">
      <t>レイワ</t>
    </rPh>
    <rPh sb="3" eb="6">
      <t>ネンドマツ</t>
    </rPh>
    <rPh sb="7" eb="9">
      <t>キキン</t>
    </rPh>
    <rPh sb="9" eb="11">
      <t>ザンダカ</t>
    </rPh>
    <phoneticPr fontId="2"/>
  </si>
  <si>
    <t>令和３年度
収入額
（b)</t>
    <rPh sb="6" eb="8">
      <t>シュウニュウ</t>
    </rPh>
    <rPh sb="8" eb="9">
      <t>ガク</t>
    </rPh>
    <phoneticPr fontId="2"/>
  </si>
  <si>
    <t>令和３年度
支出額
（c)</t>
    <rPh sb="6" eb="8">
      <t>シシュツ</t>
    </rPh>
    <rPh sb="8" eb="9">
      <t>ガク</t>
    </rPh>
    <phoneticPr fontId="2"/>
  </si>
  <si>
    <t>令和３年度
国庫返納額
(e)</t>
    <rPh sb="6" eb="8">
      <t>コッコ</t>
    </rPh>
    <rPh sb="8" eb="10">
      <t>ヘンノウ</t>
    </rPh>
    <rPh sb="10" eb="11">
      <t>ガク</t>
    </rPh>
    <phoneticPr fontId="2"/>
  </si>
  <si>
    <t>令和３年度末
基金残高
（a＋b－c
－e）</t>
    <rPh sb="7" eb="9">
      <t>キキン</t>
    </rPh>
    <rPh sb="9" eb="11">
      <t>ザンダカ</t>
    </rPh>
    <phoneticPr fontId="2"/>
  </si>
  <si>
    <t>うち
管理費
（d)</t>
    <rPh sb="3" eb="6">
      <t>カンリヒ</t>
    </rPh>
    <phoneticPr fontId="2"/>
  </si>
  <si>
    <t>管理費率
（d／c）</t>
    <rPh sb="0" eb="3">
      <t>カンリヒ</t>
    </rPh>
    <rPh sb="3" eb="4">
      <t>リツ</t>
    </rPh>
    <phoneticPr fontId="2"/>
  </si>
  <si>
    <t>内閣府</t>
    <rPh sb="0" eb="2">
      <t>ナイカク</t>
    </rPh>
    <rPh sb="2" eb="3">
      <t>フ</t>
    </rPh>
    <phoneticPr fontId="2"/>
  </si>
  <si>
    <t>1-1</t>
    <phoneticPr fontId="2"/>
  </si>
  <si>
    <t>革新的研究開発推進基金</t>
    <rPh sb="0" eb="3">
      <t>カクシンテキ</t>
    </rPh>
    <rPh sb="3" eb="5">
      <t>ケンキュウ</t>
    </rPh>
    <rPh sb="5" eb="7">
      <t>カイハツ</t>
    </rPh>
    <rPh sb="7" eb="9">
      <t>スイシン</t>
    </rPh>
    <rPh sb="9" eb="11">
      <t>キキン</t>
    </rPh>
    <phoneticPr fontId="2"/>
  </si>
  <si>
    <t>健康・医療分野におけるムーンショット型研究開発等事業</t>
    <rPh sb="0" eb="2">
      <t>ケンコウ</t>
    </rPh>
    <rPh sb="3" eb="5">
      <t>イリョウ</t>
    </rPh>
    <rPh sb="5" eb="7">
      <t>ブンヤ</t>
    </rPh>
    <rPh sb="18" eb="19">
      <t>ガタ</t>
    </rPh>
    <rPh sb="19" eb="21">
      <t>ケンキュウ</t>
    </rPh>
    <rPh sb="21" eb="23">
      <t>カイハツ</t>
    </rPh>
    <rPh sb="23" eb="24">
      <t>トウ</t>
    </rPh>
    <rPh sb="24" eb="26">
      <t>ジギョウ</t>
    </rPh>
    <phoneticPr fontId="2"/>
  </si>
  <si>
    <t>国立研究開発法人日本医療研究開発機構</t>
    <rPh sb="0" eb="2">
      <t>コクリツ</t>
    </rPh>
    <rPh sb="2" eb="4">
      <t>ケンキュウ</t>
    </rPh>
    <rPh sb="4" eb="6">
      <t>カイハツ</t>
    </rPh>
    <rPh sb="6" eb="8">
      <t>ホウジン</t>
    </rPh>
    <rPh sb="8" eb="10">
      <t>ニホン</t>
    </rPh>
    <rPh sb="10" eb="12">
      <t>イリョウ</t>
    </rPh>
    <rPh sb="12" eb="14">
      <t>ケンキュウ</t>
    </rPh>
    <rPh sb="14" eb="16">
      <t>カイハツ</t>
    </rPh>
    <rPh sb="16" eb="18">
      <t>キコウ</t>
    </rPh>
    <phoneticPr fontId="2"/>
  </si>
  <si>
    <t>取崩し型</t>
    <rPh sb="0" eb="2">
      <t>トリクズ</t>
    </rPh>
    <rPh sb="3" eb="4">
      <t>ガタ</t>
    </rPh>
    <phoneticPr fontId="2"/>
  </si>
  <si>
    <t>その他</t>
    <rPh sb="2" eb="3">
      <t>タ</t>
    </rPh>
    <phoneticPr fontId="2"/>
  </si>
  <si>
    <t>1-2</t>
    <phoneticPr fontId="2"/>
  </si>
  <si>
    <t>ワクチン・新規モダリティ研究開発事業</t>
    <rPh sb="5" eb="7">
      <t>シンキ</t>
    </rPh>
    <rPh sb="12" eb="14">
      <t>ケンキュウ</t>
    </rPh>
    <rPh sb="14" eb="16">
      <t>カイハツ</t>
    </rPh>
    <rPh sb="16" eb="18">
      <t>ジギョウ</t>
    </rPh>
    <phoneticPr fontId="2"/>
  </si>
  <si>
    <t>復興庁</t>
    <rPh sb="0" eb="3">
      <t>フッコウチョウ</t>
    </rPh>
    <phoneticPr fontId="2"/>
  </si>
  <si>
    <t>被災者住宅再建支援対策給付基金</t>
  </si>
  <si>
    <t>住まいの復興給付金による被災者住宅再建支援対策事業</t>
  </si>
  <si>
    <t>一般財団法人住宅金融普及協会</t>
  </si>
  <si>
    <t>取崩し型</t>
  </si>
  <si>
    <t>補助</t>
  </si>
  <si>
    <t>水産業体質強化総合対策事業基金（漁業・養殖業復興支援事業助成勘定）</t>
  </si>
  <si>
    <t>漁業・養殖業復興支援事業</t>
  </si>
  <si>
    <t>特定非営利活動法人水産業・漁村活性化推進機構</t>
  </si>
  <si>
    <t>回転型</t>
  </si>
  <si>
    <t>農業信用保険事業交付金（復旧・復興対策特別保証）</t>
  </si>
  <si>
    <t>農業経営復旧・復興対策特別保証事業交付金交付事業</t>
  </si>
  <si>
    <t>独立行政法人農林漁業信用基金</t>
  </si>
  <si>
    <t>その他</t>
  </si>
  <si>
    <t>林業信用保証事業交付金（災害復旧）</t>
  </si>
  <si>
    <t>漁業者等緊急保証対策事業交付金</t>
  </si>
  <si>
    <t>漁業者等緊急保証対策事業</t>
  </si>
  <si>
    <t>全国漁業信用基金協会他３漁業信用基金協会</t>
  </si>
  <si>
    <t>環境対応車普及促進基金</t>
  </si>
  <si>
    <t>原子力災害周辺地域産業復興企業立地補助事業</t>
  </si>
  <si>
    <t>一般社団法人環境パートナーシップ会議</t>
  </si>
  <si>
    <t>津波・原子力災害被災地域雇用創出企業立地補助事業基金</t>
  </si>
  <si>
    <t>津波・原子力災害被災地域雇用創出企業立地補助事業</t>
  </si>
  <si>
    <t>一般社団法人地域デザインオフィス</t>
  </si>
  <si>
    <t>福島相双復興官民合同チーム相談支援基金</t>
  </si>
  <si>
    <t>官民合同チーム専門家支援事業</t>
  </si>
  <si>
    <t>公益社団法人福島相双復興推進機構</t>
  </si>
  <si>
    <t>調査等</t>
  </si>
  <si>
    <t>自立・帰還支援雇用創出企業立地補助事業基金</t>
  </si>
  <si>
    <t>自立・帰還支援雇用創出企業立地補助事業</t>
  </si>
  <si>
    <t>公益財団法人福島県産業振興センター</t>
  </si>
  <si>
    <t>災害復興住宅融資等緊急対策事業</t>
  </si>
  <si>
    <t>災害復興住宅融資等事業</t>
  </si>
  <si>
    <t>独立行政法人住宅金融支援機構</t>
  </si>
  <si>
    <t>総務省</t>
    <rPh sb="0" eb="3">
      <t>ソウムショウ</t>
    </rPh>
    <phoneticPr fontId="2"/>
  </si>
  <si>
    <t>デジタル基盤改革支援基金</t>
  </si>
  <si>
    <t>デジタル基盤改革支援補助金</t>
  </si>
  <si>
    <t>地方公共団体情報システム機構</t>
  </si>
  <si>
    <t>補助、その他</t>
  </si>
  <si>
    <t>-</t>
  </si>
  <si>
    <t>革新的情報通信技術研究開発推進基金</t>
  </si>
  <si>
    <t>Beyond 5G研究開発促進事業</t>
  </si>
  <si>
    <t>国立研究開発法人情報通信研究機構</t>
  </si>
  <si>
    <t>デジタルインフラ整備基金</t>
  </si>
  <si>
    <t>データセンター、海底ケーブル等の地方分散によるデジタルインフラ強靱化事業</t>
  </si>
  <si>
    <t>情報通信ネットワーク産業協会</t>
  </si>
  <si>
    <t>外務省</t>
    <rPh sb="0" eb="3">
      <t>ガイムショウ</t>
    </rPh>
    <phoneticPr fontId="2"/>
  </si>
  <si>
    <t>アジア文化交流強化基金</t>
  </si>
  <si>
    <t>アジア文化交流強化事業</t>
  </si>
  <si>
    <t>独立行政法人国際交流基金</t>
  </si>
  <si>
    <t>日中植林・植樹国際連帯事業</t>
  </si>
  <si>
    <t>公益財団法人日中友好会館</t>
  </si>
  <si>
    <t>補助　　　　　</t>
  </si>
  <si>
    <t>財務省</t>
    <rPh sb="0" eb="3">
      <t>ザイムショウ</t>
    </rPh>
    <phoneticPr fontId="2"/>
  </si>
  <si>
    <t>信用保証基金</t>
  </si>
  <si>
    <t>信用保証事業</t>
  </si>
  <si>
    <t>日本酒造組合中央会</t>
  </si>
  <si>
    <t>運用型</t>
  </si>
  <si>
    <t>債務保証</t>
  </si>
  <si>
    <t>文部科学省</t>
    <rPh sb="0" eb="2">
      <t>モンブ</t>
    </rPh>
    <rPh sb="2" eb="5">
      <t>カガクショウ</t>
    </rPh>
    <phoneticPr fontId="2"/>
  </si>
  <si>
    <t>学術研究助成基金</t>
  </si>
  <si>
    <t>科学研究費助成事業（科研費）</t>
  </si>
  <si>
    <t>独立行政法人日本学術振興会</t>
  </si>
  <si>
    <t>学資支給基金</t>
  </si>
  <si>
    <t>給付型奨学金事業</t>
  </si>
  <si>
    <t>独立行政法人日本学生支援機構</t>
  </si>
  <si>
    <t>革新的研究開発推進基金</t>
  </si>
  <si>
    <t>ムーンショット型研究開発プログラム</t>
  </si>
  <si>
    <t>国立研究開発法人科学技術振興機構</t>
  </si>
  <si>
    <t>4-1</t>
  </si>
  <si>
    <t>健康・医療分野におけるムーンショット型研究開発等事業</t>
  </si>
  <si>
    <t>国立研究開発法人日本医療研究開発機構</t>
  </si>
  <si>
    <t>4-2</t>
  </si>
  <si>
    <t>ワクチン開発のための世界トップレベル研究開発拠点の形成事業</t>
  </si>
  <si>
    <t>5-1</t>
  </si>
  <si>
    <t>創発的研究推進基金</t>
  </si>
  <si>
    <t>創発的研究支援事業</t>
  </si>
  <si>
    <t>5-2</t>
  </si>
  <si>
    <t>博士後期課程学生の処遇向上と研究環境確保</t>
  </si>
  <si>
    <t>6</t>
  </si>
  <si>
    <t>経済安全保障重要技術育成基金</t>
  </si>
  <si>
    <t>経済安全保障重要技術育成プログラム</t>
  </si>
  <si>
    <t>厚生労働省</t>
    <rPh sb="0" eb="2">
      <t>コウセイ</t>
    </rPh>
    <rPh sb="2" eb="5">
      <t>ロウドウショウ</t>
    </rPh>
    <phoneticPr fontId="2"/>
  </si>
  <si>
    <t>特定Ｃ型肝炎ウイルス感染者救済基金</t>
  </si>
  <si>
    <t>特定C型肝炎ウイルス感染者等救済給付金支給等業務費交付金</t>
  </si>
  <si>
    <t>独立行政法人医薬品医療機器総合機構</t>
  </si>
  <si>
    <t>特定Ｂ型肝炎ウイルス感染者給付金等支給基金</t>
  </si>
  <si>
    <t>特定Ｂ型肝炎ウイルス感染者給付金等支給業務費交付金</t>
  </si>
  <si>
    <t>社会保険診療報酬支払基金</t>
  </si>
  <si>
    <t>ハンセン病元患者家族補償金支払基金</t>
  </si>
  <si>
    <t>ハンセン病元患者家族補償金支給等業務費交付金</t>
  </si>
  <si>
    <t>独立行政法人福祉医療機構</t>
  </si>
  <si>
    <t>医療情報化支援基金</t>
  </si>
  <si>
    <t>医療提供体制設備整備交付金</t>
  </si>
  <si>
    <t>旧優生保護法一時金支払基金</t>
  </si>
  <si>
    <t>旧優生保護法一時金支給等業務費交付金</t>
  </si>
  <si>
    <t>ワクチン生産体制等緊急整備基金</t>
  </si>
  <si>
    <t>ワクチン生産体制等緊急整備事業</t>
  </si>
  <si>
    <t>一般社団法人新薬・未承認薬等研究開発支援センター</t>
  </si>
  <si>
    <t>7-1</t>
  </si>
  <si>
    <t>7-2</t>
  </si>
  <si>
    <t>ワクチン開発推進事業</t>
  </si>
  <si>
    <t>特定石綿被害建設業務労働者等給付金等支払基金</t>
  </si>
  <si>
    <t>特定石綿被害建設業務労働者等給付金等支給業務費交付金</t>
  </si>
  <si>
    <t>独立行政法人労働者健康安全機構</t>
  </si>
  <si>
    <t>農林水産省</t>
    <rPh sb="0" eb="2">
      <t>ノウリン</t>
    </rPh>
    <rPh sb="2" eb="5">
      <t>スイサンショウ</t>
    </rPh>
    <phoneticPr fontId="2"/>
  </si>
  <si>
    <t>地域還元型再生可能エネルギーモデル早期確立基金</t>
  </si>
  <si>
    <t>地域還元型再生可能エネルギーモデル早期確立事業</t>
  </si>
  <si>
    <t>公益財団法人食品等流通合理化促進機構</t>
  </si>
  <si>
    <t>食品等流通合理化対策債務保証事業基金</t>
  </si>
  <si>
    <t>食品等流通合理化対策債務保証事業</t>
  </si>
  <si>
    <t>保有型</t>
  </si>
  <si>
    <t>食品等流通合理化緊急対策事業等資金</t>
  </si>
  <si>
    <t>食品等流通合理化緊急対策事業</t>
  </si>
  <si>
    <t>貸付</t>
  </si>
  <si>
    <t>4</t>
  </si>
  <si>
    <t>中堅外食事業者資金融通円滑化基金</t>
  </si>
  <si>
    <t>中堅外食事業者資金融通円滑化事業</t>
  </si>
  <si>
    <t>一般社団法人日本フードサービス協会</t>
  </si>
  <si>
    <t>野菜生産出荷安定資金</t>
  </si>
  <si>
    <t>野菜価格安定対策事業</t>
  </si>
  <si>
    <t>独立行政法人農畜産業振興機構</t>
  </si>
  <si>
    <t>補てん</t>
  </si>
  <si>
    <t>加工・業務用野菜生産基盤強化事業</t>
  </si>
  <si>
    <t>施設園芸等燃油価格高騰対策基金</t>
  </si>
  <si>
    <t>施設園芸等燃油価格高騰対策</t>
  </si>
  <si>
    <t>一般社団法人日本施設園芸協会</t>
  </si>
  <si>
    <t>いぐさ・畳表農家経営所得安定化対策基金</t>
  </si>
  <si>
    <t>いぐさ・畳表農家経営所得安定化対策事業</t>
  </si>
  <si>
    <t>熊本県い業生産販売振興協会</t>
  </si>
  <si>
    <t>産地パワーアップ事業基金</t>
  </si>
  <si>
    <t>産地生産基盤パワーアップ事業</t>
  </si>
  <si>
    <t>公益財団法人日本特産農産物協会</t>
  </si>
  <si>
    <t>さとうきび増産基金</t>
  </si>
  <si>
    <t>甘味資源作物安定生産体制確立事業</t>
  </si>
  <si>
    <t>公益社団法人鹿児島県糖業振興協会
公益社団法人沖縄県糖業振興協会
宮崎県農業再生協議会
鹿児島農業再生協議会</t>
  </si>
  <si>
    <t>畜産・酪農収益力強化総合対策基金</t>
  </si>
  <si>
    <t>畜産・酪農収益力強化総合対策基金等事業</t>
  </si>
  <si>
    <t>公益社団法人中央畜産会</t>
  </si>
  <si>
    <t>利子助成・補給、補助</t>
  </si>
  <si>
    <t>異常補てん積立基金</t>
  </si>
  <si>
    <t>配合飼料価格安定対策事業</t>
  </si>
  <si>
    <t>公益社団法人配合飼料供給安定機構</t>
  </si>
  <si>
    <t>補てん
貸付</t>
  </si>
  <si>
    <t>畜産経営維持安定特別対策基金</t>
  </si>
  <si>
    <t>畜産経営維持安定特別対策事業</t>
  </si>
  <si>
    <t>一般社団法人全国畜産経営安定基金協会</t>
  </si>
  <si>
    <t>馬産地再活性化基金</t>
  </si>
  <si>
    <t>馬産地再活性化緊急対策事業</t>
  </si>
  <si>
    <t>地方共同法人地方競馬全国協会</t>
  </si>
  <si>
    <t>利子助成・補給
補助</t>
  </si>
  <si>
    <t>14</t>
  </si>
  <si>
    <t>鶏卵生産者経営安定対策基金</t>
  </si>
  <si>
    <t>鶏卵生産者経営安定対策事業</t>
  </si>
  <si>
    <t>一般社団法人日本養鶏協会</t>
  </si>
  <si>
    <t>補助
補てん</t>
  </si>
  <si>
    <t>15-1</t>
  </si>
  <si>
    <t>認定農業者等経営支援基金</t>
  </si>
  <si>
    <t>省エネルギー・低コスト経営支援緊急対策利子助成金交付事業</t>
  </si>
  <si>
    <t>一般社団法人全国農業会議所</t>
  </si>
  <si>
    <t>利子助成・補給</t>
  </si>
  <si>
    <t>15-2</t>
  </si>
  <si>
    <t>雇用創出経営支援緊急対策利子助成金交付事業</t>
  </si>
  <si>
    <t>15-3</t>
  </si>
  <si>
    <t>農業経営維持安定支援緊急対策利子助成金交付事業</t>
  </si>
  <si>
    <t>16-1</t>
  </si>
  <si>
    <t>担い手支援貸付原資基金</t>
  </si>
  <si>
    <t>経営構造改革緊急加速リース支援事業</t>
  </si>
  <si>
    <t>公益社団法人全国農地保有合理化協会</t>
  </si>
  <si>
    <t>16-2</t>
  </si>
  <si>
    <t>農地保有合理化促進事業</t>
  </si>
  <si>
    <t>担い手経営発展支援基金</t>
  </si>
  <si>
    <t>担い手経営発展支援金融対策事業</t>
  </si>
  <si>
    <t>公益財団法人農林水産長期金融協会</t>
  </si>
  <si>
    <t>農業経営収入保険特約補塡資金</t>
  </si>
  <si>
    <t>農業経営収入保険特約補塡金造成費交付金</t>
  </si>
  <si>
    <t>全国農業共済組合連合会</t>
  </si>
  <si>
    <t>ムーンショット型農林水産研究開発事業</t>
  </si>
  <si>
    <t>国立研究開発法人農業・食品産業技術総合研究機構生物系特定産業技術研究支援センター</t>
  </si>
  <si>
    <t>がんばれ！地域林業サポート資金</t>
  </si>
  <si>
    <t>地域林業・木材産業機械設備リース導入支援事業</t>
  </si>
  <si>
    <t>全国木材協同組合連合会</t>
  </si>
  <si>
    <t>貸付事業資金</t>
  </si>
  <si>
    <t>貸付事業</t>
  </si>
  <si>
    <t>公益財団法人海外漁業協力財団</t>
  </si>
  <si>
    <t>22-1</t>
  </si>
  <si>
    <t>防除事業資金</t>
  </si>
  <si>
    <t>漁場油濁被害対策
（ 平成27年度まで ： 防除清掃費助成事業資金 ）</t>
  </si>
  <si>
    <t>公益財団法人海と渚環境美化・油濁対策機構</t>
  </si>
  <si>
    <t>22-2</t>
  </si>
  <si>
    <t>漁場油濁被害対策
（ 平成27年度まで ： 防除費準備預金 ）</t>
  </si>
  <si>
    <t>損失及び買取資金貸付事業資金</t>
  </si>
  <si>
    <t>水産バリューチェーン事業のうち流通促進・消費等拡大対策事業のうち特定水産物供給平準化事業</t>
  </si>
  <si>
    <t>公益財団法人水産物安定供給推進機構</t>
  </si>
  <si>
    <t>国産水産物需給変動調整事業資金</t>
  </si>
  <si>
    <t>国際漁業等再編対策事業資金</t>
  </si>
  <si>
    <t>国際漁業等再編対策事業</t>
  </si>
  <si>
    <t>一般社団法人大日本水産会</t>
  </si>
  <si>
    <t>担い手代船取得支援リース料助成基金</t>
  </si>
  <si>
    <t>担い手代船取得支援リース事業</t>
  </si>
  <si>
    <t>漁業経営安定対策基金</t>
  </si>
  <si>
    <t>漁業収入安定対策事業</t>
  </si>
  <si>
    <t>全国漁業共済組合連合会</t>
  </si>
  <si>
    <t>28-1</t>
  </si>
  <si>
    <t>水産業体質強化総合対策事業基金
（漁業構造改革総合対策事業勘定）</t>
  </si>
  <si>
    <t>漁業構造改革総合対策事業</t>
  </si>
  <si>
    <t>28-2</t>
  </si>
  <si>
    <t>水産業体質強化総合対策事業基金</t>
  </si>
  <si>
    <t>鯨類資源持続的利用支援調査事業</t>
  </si>
  <si>
    <t>有害生物漁業被害防止総合対策基金</t>
  </si>
  <si>
    <t>有害生物漁業被害防止総合対策事業</t>
  </si>
  <si>
    <t>漁業経営セーフティーネット構築等事業基金</t>
  </si>
  <si>
    <t>漁業経営セーフティーネット構築事業</t>
  </si>
  <si>
    <t>一般社団法人漁業経営安定化推進協会</t>
  </si>
  <si>
    <t>韓国・中国等外国漁船操業対策基金</t>
  </si>
  <si>
    <t>韓国・中国等外国漁船操業対策基金事業</t>
  </si>
  <si>
    <t>一般財団法人日韓・日中協定対策漁業振興財団</t>
  </si>
  <si>
    <t>沖縄漁業基金</t>
  </si>
  <si>
    <t>①沖縄漁業基金事業
②沖縄漁業安定基金事業</t>
  </si>
  <si>
    <t>公益財団法人沖縄県漁業振興基金</t>
  </si>
  <si>
    <t>水産業競争力強化基金</t>
  </si>
  <si>
    <t>水産業競争力強化緊急事業</t>
  </si>
  <si>
    <t>資源管理・漁業革新推進基金
（資源管理・漁業革新推進勘定、競争力強化型勘定）</t>
  </si>
  <si>
    <t>加工原料乳生産者積立金</t>
  </si>
  <si>
    <t>加工原料乳生産者経営安定対策事業</t>
  </si>
  <si>
    <t>ホクレン農業協同組合連合会等</t>
  </si>
  <si>
    <t>畜産高度化支援リース基金</t>
  </si>
  <si>
    <t>畜産高度化支援リース事業</t>
  </si>
  <si>
    <t>一般財団法人畜産環境整備機構</t>
  </si>
  <si>
    <t>貸付機械取得資金　　　　　　　　　　　　　　　　　　　　　　　　　　　　　　　　　　　　　　　　　　　　　　　　　　　　　　　　　　　　</t>
  </si>
  <si>
    <t>食肉加工施設等整備リース事業貸付機械取得資金造成事業</t>
  </si>
  <si>
    <t>日本ハム・ソーセージ工業協同組合</t>
  </si>
  <si>
    <t>生産者積立金</t>
  </si>
  <si>
    <t>肉用子牛生産者補給金</t>
  </si>
  <si>
    <t>公益社団法人北海道畜産物価格安定基金協会等</t>
  </si>
  <si>
    <t>畜産経営維持緊急支援資金融通事業基金</t>
  </si>
  <si>
    <t>畜産経営維持緊急支援資金融通事業</t>
  </si>
  <si>
    <t>一般社団法人畜産生産者団体協議会</t>
  </si>
  <si>
    <t>調整資金</t>
  </si>
  <si>
    <t>補助、調査等</t>
  </si>
  <si>
    <t>畜産業振興資金</t>
  </si>
  <si>
    <t>取崩し型、
回転型</t>
  </si>
  <si>
    <t>補助、補てん</t>
  </si>
  <si>
    <t>家畜飼料費高騰対応農林漁業信用基金交付金</t>
  </si>
  <si>
    <t>家畜飼料費高騰対応農林漁業信用基金交付金交付事業</t>
  </si>
  <si>
    <t>43-1</t>
  </si>
  <si>
    <t>農業信用保険事業交付金</t>
  </si>
  <si>
    <t>融資保険基盤強化事業交付金交付事業</t>
  </si>
  <si>
    <t>43-2</t>
  </si>
  <si>
    <t>農業信用保証保険基盤安定事業</t>
  </si>
  <si>
    <t>43-3</t>
  </si>
  <si>
    <t>農業信用保証保険基盤強化事業（大規模災害被災農業者等支援対策（実質無担保無保証人事業））</t>
  </si>
  <si>
    <t>44-1</t>
  </si>
  <si>
    <t>農業経営金融支援対策費補助金</t>
  </si>
  <si>
    <t>農業経営維持支援緊急保証事業</t>
  </si>
  <si>
    <t>熊本県農業信用基金協会他19協会</t>
  </si>
  <si>
    <t>44-2</t>
  </si>
  <si>
    <t>鹿児島県農業信用基金協会他12協会</t>
  </si>
  <si>
    <t>44-3</t>
  </si>
  <si>
    <t>農業経営復旧・復興対策特別保証事業補助金交付事業</t>
  </si>
  <si>
    <t>岩手県農業信用基金協会他２協会</t>
  </si>
  <si>
    <t>44-4</t>
  </si>
  <si>
    <t>熊本県農業信用基金協会他17協会</t>
  </si>
  <si>
    <t>林業信用保証事業交付金</t>
  </si>
  <si>
    <t>漁業緊急保証対策事業交付金</t>
  </si>
  <si>
    <t>漁業緊急保証対策事業</t>
  </si>
  <si>
    <t>経済産業省</t>
    <rPh sb="0" eb="2">
      <t>ケイザイ</t>
    </rPh>
    <rPh sb="2" eb="5">
      <t>サンギョウショウ</t>
    </rPh>
    <phoneticPr fontId="2"/>
  </si>
  <si>
    <t>1-1</t>
  </si>
  <si>
    <t>環境・安全等対策基金</t>
  </si>
  <si>
    <t>環境保全・構造改善促進利子補給事業</t>
  </si>
  <si>
    <t>一般社団法人全国石油協会</t>
  </si>
  <si>
    <t>1-2</t>
  </si>
  <si>
    <t>構造改善促進リース助成事業（灯油配送合理化促進事業に係るもの）</t>
  </si>
  <si>
    <t>1-3</t>
  </si>
  <si>
    <t>構造改善促進リース助成事業（石油製品販売経営効率化促進事業に係るもの）</t>
  </si>
  <si>
    <t>揮発油販売業経営合理化基金</t>
  </si>
  <si>
    <t>揮発油販売業の信用保証事業　等</t>
  </si>
  <si>
    <t>保有型
その他</t>
  </si>
  <si>
    <t>航空機国際共同開発促進基金</t>
  </si>
  <si>
    <t>開発助成事業（助成、利子補給）</t>
  </si>
  <si>
    <t>公益財団法人航空機国際共同開発促進基金</t>
  </si>
  <si>
    <t>特定鉱害復旧事業等基金</t>
  </si>
  <si>
    <t>特定鉱害復旧事業</t>
  </si>
  <si>
    <t>公益財団法人特定鉱害復旧事業センター　等１２法人</t>
  </si>
  <si>
    <t>経営安定関連保証等特別基金</t>
  </si>
  <si>
    <t>経営安定関連保証等対策費補助事業</t>
  </si>
  <si>
    <t>一般社団法人全国信用保証協会連合会</t>
  </si>
  <si>
    <t>貸付、補助、補てん</t>
  </si>
  <si>
    <t>制度改革促進基金</t>
  </si>
  <si>
    <t>資金供給円滑化信用保証協会等補助事業</t>
  </si>
  <si>
    <t>信用保証協会</t>
  </si>
  <si>
    <t>7</t>
  </si>
  <si>
    <t>革靴製造業基盤強化特別対策事業基金</t>
  </si>
  <si>
    <t>革靴製造業基盤強化特別対策事業</t>
  </si>
  <si>
    <t>特定非営利活動法人日本靴工業会</t>
  </si>
  <si>
    <t>利子助成・補給、その他</t>
  </si>
  <si>
    <t>8－1</t>
  </si>
  <si>
    <t>革靴製造業事業基盤強化支援事業基金</t>
  </si>
  <si>
    <t>革靴製造業事業基盤強化支援事業</t>
  </si>
  <si>
    <t>一般社団法人日本皮革産業連合会</t>
  </si>
  <si>
    <t>8－2</t>
  </si>
  <si>
    <t>革靴製造業競争力強化事業</t>
  </si>
  <si>
    <t>9－1</t>
  </si>
  <si>
    <t>皮革製造業再編特別対策事業基金</t>
  </si>
  <si>
    <t>皮革製造業再編特別対策事業</t>
  </si>
  <si>
    <t>一般社団法人日本タンナーズ協会</t>
  </si>
  <si>
    <t>9－2</t>
  </si>
  <si>
    <t>皮革製造業競争力強化事業</t>
  </si>
  <si>
    <t>10－1</t>
  </si>
  <si>
    <t>皮革産業基盤強化特別振興事業基金</t>
  </si>
  <si>
    <t>皮革産業基盤強化特別振興事業</t>
  </si>
  <si>
    <t>10－2</t>
  </si>
  <si>
    <t>皮革産業競争力強化事業</t>
  </si>
  <si>
    <t>11-1</t>
  </si>
  <si>
    <t>低炭素型雇用創出産業立地推進事業</t>
  </si>
  <si>
    <t>11-2</t>
  </si>
  <si>
    <t>産業技術研究開発拠点立地推進事業費補助金（先端技術実証・評価設備整備費等補助金）</t>
  </si>
  <si>
    <t>11-3</t>
  </si>
  <si>
    <t>レアアース等利用産業等設備導入事業</t>
  </si>
  <si>
    <t>11-4</t>
  </si>
  <si>
    <t>国内立地推進事業費補助金</t>
  </si>
  <si>
    <t>11-5</t>
  </si>
  <si>
    <t>革新的低炭素技術集約産業国内立地推進事業</t>
  </si>
  <si>
    <t>12-1</t>
  </si>
  <si>
    <t>省エネルギー設備導入促進基金</t>
  </si>
  <si>
    <t>省エネルギー設備導入促進リース事業（低炭素リース信用保険）</t>
  </si>
  <si>
    <t>一般社団法人低炭素投資促進機構</t>
  </si>
  <si>
    <t>12-2</t>
  </si>
  <si>
    <t>次世代自動車充電インフラ整備促進事業</t>
  </si>
  <si>
    <t>12-3</t>
  </si>
  <si>
    <t>スマートマンション導入加速化推進事業</t>
  </si>
  <si>
    <t>中小企業災害復旧基金</t>
  </si>
  <si>
    <t>中小企業災害復旧資金利子補給事業</t>
  </si>
  <si>
    <t>独立行政法人中小企業基盤整備機構</t>
  </si>
  <si>
    <t>利子助成、補給</t>
  </si>
  <si>
    <t>中小企業再生支援基金</t>
  </si>
  <si>
    <t>中小企業再生支援利子補給金</t>
  </si>
  <si>
    <t>新エネルギー導入促進基金</t>
  </si>
  <si>
    <t>スマートコミュニティ導入促進事業</t>
  </si>
  <si>
    <t>一般社団法人新エネルギー導入促進協議会</t>
  </si>
  <si>
    <t>円高・エネルギー制約対策のための先端設備等投資促進基金</t>
  </si>
  <si>
    <t>円高・エネルギー制約対策のための先端設備等投資促進事業</t>
  </si>
  <si>
    <t>ものづくり中小企業・小規模事業者試作開発等支援事業基金</t>
  </si>
  <si>
    <t>ものづくり中小企業・小規模事業者試作開発等支援事業</t>
  </si>
  <si>
    <t>全国中小企業団体中央会</t>
  </si>
  <si>
    <t>商店街まちづくり基金</t>
  </si>
  <si>
    <t>商店街まちづくり事業</t>
  </si>
  <si>
    <t>全国商店街振興組合連合会</t>
  </si>
  <si>
    <t>地域需要創造型等起業・創業促進事業基金</t>
  </si>
  <si>
    <t>地域需要創造型等起業・創業促進事業</t>
  </si>
  <si>
    <t>20</t>
  </si>
  <si>
    <t>認定支援機関による経営改善計画策定支援補助金により造成された基金</t>
  </si>
  <si>
    <t>認定支援機関による経営改善計画策定支援補助金</t>
  </si>
  <si>
    <t>21</t>
  </si>
  <si>
    <t>分散型電源導入促進事業費基金</t>
  </si>
  <si>
    <t>分散型電源導入促進事業</t>
  </si>
  <si>
    <t>特定非営利活動法人地球と未来の環境基金</t>
  </si>
  <si>
    <t>22</t>
  </si>
  <si>
    <t>廃炉・汚染水対策基金（平成２５年度補正予算に係るもの）</t>
  </si>
  <si>
    <t>廃炉・汚染水対策事業</t>
  </si>
  <si>
    <t>23-1</t>
  </si>
  <si>
    <t>先端設備等導入促進補償制度推進基金</t>
  </si>
  <si>
    <t>リース手法を活用した先端設備等導入促進補償制度推進事業</t>
  </si>
  <si>
    <t>23-2</t>
  </si>
  <si>
    <t>先端低炭素設備導⼊促進補償制度推進事業</t>
  </si>
  <si>
    <t>24-1</t>
  </si>
  <si>
    <t>廃炉・汚染水対策基金（平成２６年度補正予算に係るもの）</t>
  </si>
  <si>
    <t>公益財団法人原子力安全研究協会</t>
  </si>
  <si>
    <t>24-2</t>
  </si>
  <si>
    <t>廃炉・汚染水対策基金（平成２７年度補正予算に係るもの）</t>
  </si>
  <si>
    <t>24-3</t>
  </si>
  <si>
    <t>廃炉・汚染水対策基金（平成２８年度補正予算に係るもの）</t>
  </si>
  <si>
    <t>24-4</t>
  </si>
  <si>
    <t>24-5</t>
  </si>
  <si>
    <t>廃炉・汚染水・処理水対策基金（平成３０年度補正予算に係るもの）</t>
  </si>
  <si>
    <t>廃炉・汚染水・処理水対策事業</t>
  </si>
  <si>
    <t>公益財団法人原子力安全技術センター</t>
  </si>
  <si>
    <t>25</t>
  </si>
  <si>
    <t>中小小売・流通等合理化促進基金</t>
  </si>
  <si>
    <t>中小企業消費税軽減税率対策事業</t>
  </si>
  <si>
    <t>26</t>
  </si>
  <si>
    <t>ムーンショット型研究開発基金</t>
  </si>
  <si>
    <t>ムーンショット型研究開発事業</t>
  </si>
  <si>
    <t>国立研究開発法人新エネルギー・産業技術総合開発機構</t>
  </si>
  <si>
    <t>27</t>
  </si>
  <si>
    <t>ポスト５Ｇ情報通信システム基盤強化研究開発基金</t>
  </si>
  <si>
    <t>ポスト５Ｇ情報通信システム基盤強化研究開発事業</t>
  </si>
  <si>
    <t>新型コロナウイルス感染症基金</t>
  </si>
  <si>
    <t>新型コロナウイルス感染症特別利子補給事業</t>
  </si>
  <si>
    <t>新型コロナウイルス感染症民間制度融資利子補給事業</t>
  </si>
  <si>
    <t>29-1</t>
  </si>
  <si>
    <t>29-2</t>
  </si>
  <si>
    <t>創薬ベンチャーエコシステム強化事業</t>
  </si>
  <si>
    <t>30-1</t>
  </si>
  <si>
    <t>国内投資促進基金</t>
  </si>
  <si>
    <t>サプライチェーン対策のための国内投資促進事業</t>
  </si>
  <si>
    <t>30-2</t>
  </si>
  <si>
    <t>蓄電池の国内生産基盤確保のための先端生産技術導入・開発促進事業</t>
  </si>
  <si>
    <t>30-3</t>
  </si>
  <si>
    <t>ワクチン生産体制強化のためのバイオ医薬品製造拠点等整備事業</t>
  </si>
  <si>
    <t>31</t>
  </si>
  <si>
    <t>グリーンイノベーション基⾦</t>
  </si>
  <si>
    <t>グリーンイノベーション基⾦事業</t>
  </si>
  <si>
    <t>32</t>
  </si>
  <si>
    <t>中小企業等事業再構築促進基金</t>
  </si>
  <si>
    <t>中小企業等事業再構築促進事業</t>
  </si>
  <si>
    <t>33</t>
  </si>
  <si>
    <t>特定半導体基金</t>
  </si>
  <si>
    <t>特定半導体基金事業</t>
  </si>
  <si>
    <t>34</t>
  </si>
  <si>
    <t>35</t>
  </si>
  <si>
    <t>燃料油価格激変緩和基金</t>
  </si>
  <si>
    <t>燃料油価格激変緩和対策事業</t>
  </si>
  <si>
    <t>国土交通省</t>
    <rPh sb="0" eb="2">
      <t>コクド</t>
    </rPh>
    <rPh sb="2" eb="5">
      <t>コウツウショウ</t>
    </rPh>
    <phoneticPr fontId="2"/>
  </si>
  <si>
    <t>信用・指導基金</t>
  </si>
  <si>
    <t>－</t>
  </si>
  <si>
    <t>一般財団法人建設業振興基金</t>
  </si>
  <si>
    <t>債務保証、利子助成・補給、補助、調査等</t>
  </si>
  <si>
    <t>公益財団法人不動産流通推進センター</t>
  </si>
  <si>
    <t>債務保証、利子助成・補給、調査等</t>
  </si>
  <si>
    <t>建設業安定化基金</t>
  </si>
  <si>
    <t>建設業緊急安定化事業</t>
  </si>
  <si>
    <t>債務保証、補助、調査等</t>
  </si>
  <si>
    <t>建設業債権保全基金</t>
  </si>
  <si>
    <t>下請債権保全支援事業</t>
  </si>
  <si>
    <t>耐震・環境不動産支援基金</t>
  </si>
  <si>
    <t>耐震・環境不動産形成促進事業</t>
  </si>
  <si>
    <t>一般社団法人環境不動産普及促進機構</t>
  </si>
  <si>
    <t>出資</t>
  </si>
  <si>
    <t>街なか居住再生ファンド</t>
  </si>
  <si>
    <t>公益社団法人全国市街地再開発協会</t>
  </si>
  <si>
    <t>まち再生基金</t>
  </si>
  <si>
    <t>まち再生出資事業</t>
  </si>
  <si>
    <t>一般財団法人民間都市開発推進機構</t>
  </si>
  <si>
    <t>地域自立・活性化支援事業</t>
  </si>
  <si>
    <t>利根川・荒川水源地域対策基金基本基金</t>
  </si>
  <si>
    <t>公益財団法人利根川・荒川水源地域対策基金</t>
  </si>
  <si>
    <t>木曽三川水源地域対策基金基本基金</t>
  </si>
  <si>
    <t>公益財団法人木曽三川水源地域対策基金</t>
  </si>
  <si>
    <t>豊川水源基金基本基金</t>
  </si>
  <si>
    <t>公益財団法人豊川水源基金</t>
  </si>
  <si>
    <t>矢作川水源基金基本基金</t>
  </si>
  <si>
    <t>公益財団法人矢作川水源基金</t>
  </si>
  <si>
    <t>筑後川水源地域対策基金基本基金</t>
  </si>
  <si>
    <t>公益財団法人筑後川水源地域対策基金</t>
  </si>
  <si>
    <t>吉野川水源地域対策基金基本基金</t>
  </si>
  <si>
    <t>公益財団法人吉野川水源地域対策基金</t>
  </si>
  <si>
    <t>14-1</t>
  </si>
  <si>
    <t>住宅金融円滑化緊急対策事業</t>
  </si>
  <si>
    <t>優良住宅取得支援制度の拡充による経済対策事業</t>
  </si>
  <si>
    <t>14-2</t>
  </si>
  <si>
    <t>優良住宅取得支援制度の拡充による復興の推進</t>
  </si>
  <si>
    <t>既往貸付者に係る返済方法の変更事業</t>
  </si>
  <si>
    <t>住宅保証基金</t>
  </si>
  <si>
    <t>一般財団法人住宅保証支援機構</t>
  </si>
  <si>
    <t>貸付、その他</t>
  </si>
  <si>
    <t>高齢者居住安定基金</t>
  </si>
  <si>
    <t>一般財団法人高齢者住宅財団</t>
  </si>
  <si>
    <t>住宅市場安定化対策給付基金</t>
  </si>
  <si>
    <t>住宅市場安定化対策事業</t>
  </si>
  <si>
    <t>交通遺児に対する奨学金貸与事業</t>
  </si>
  <si>
    <t>公益財団法人交通遺児育英会</t>
  </si>
  <si>
    <t>交通遺児育成基金</t>
  </si>
  <si>
    <t>公益財団法人交通遺児等育成基金</t>
  </si>
  <si>
    <t>環境省</t>
    <rPh sb="0" eb="3">
      <t>カンキョウショウ</t>
    </rPh>
    <phoneticPr fontId="2"/>
  </si>
  <si>
    <t>債務保証基金</t>
  </si>
  <si>
    <t>債務保証事業</t>
  </si>
  <si>
    <t>公益財団法人産業廃棄物処理事業振興財団</t>
  </si>
  <si>
    <t>産業廃棄物適正処理推進基金（補助率3/4、7/10）</t>
  </si>
  <si>
    <t>産業廃棄物不法投棄等原状回復支援事業</t>
  </si>
  <si>
    <t>公益財団法人産業廃棄物処理事業振興財団（産業廃棄物適正処理推進センタ－）</t>
  </si>
  <si>
    <t>産業廃棄物適正処理推進基金（補助率1/2、1/3）</t>
  </si>
  <si>
    <t>産業廃棄物特定支障除去等支援事業</t>
  </si>
  <si>
    <t>ポリ塩化ビフェニル廃棄物処理基金</t>
  </si>
  <si>
    <t>ＰＣＢ廃棄物対策推進費補助金</t>
  </si>
  <si>
    <t>独立行政法人環境再生保全機構</t>
  </si>
  <si>
    <t>石綿健康被害救済基金</t>
  </si>
  <si>
    <t>土壌汚染対策基金</t>
  </si>
  <si>
    <t>公益財団法人日本環境協会</t>
  </si>
  <si>
    <t>地域脱炭素化出資事業基金</t>
  </si>
  <si>
    <t>地域脱炭素化出資事業</t>
  </si>
  <si>
    <t>一般社団法人グリーンファイナンス推進機構</t>
  </si>
  <si>
    <t>防衛省</t>
    <rPh sb="0" eb="2">
      <t>ボウエイ</t>
    </rPh>
    <rPh sb="2" eb="3">
      <t>ショウ</t>
    </rPh>
    <phoneticPr fontId="2"/>
  </si>
  <si>
    <t>合衆国軍隊事故被害者救済融資基金</t>
  </si>
  <si>
    <t>合衆国軍隊事故被害者救済融資事業</t>
  </si>
  <si>
    <t>公益社団法人隊友会</t>
  </si>
  <si>
    <t>合　　　計</t>
    <rPh sb="0" eb="1">
      <t>ア</t>
    </rPh>
    <rPh sb="4" eb="5">
      <t>ケイ</t>
    </rPh>
    <phoneticPr fontId="2"/>
  </si>
  <si>
    <t>（注）</t>
    <rPh sb="1" eb="2">
      <t>チュウ</t>
    </rPh>
    <phoneticPr fontId="2"/>
  </si>
  <si>
    <t>・所管府省庁が公表した令和４年度公益法人等に造成された基金の執行状況一覧表を統合したものである。</t>
    <rPh sb="1" eb="3">
      <t>ショカン</t>
    </rPh>
    <rPh sb="3" eb="6">
      <t>フショウチョウ</t>
    </rPh>
    <rPh sb="7" eb="9">
      <t>コウヒョウ</t>
    </rPh>
    <rPh sb="38" eb="40">
      <t>トウゴウ</t>
    </rPh>
    <phoneticPr fontId="2"/>
  </si>
  <si>
    <t>・同一の基金において複数の基金事業が行われている場合、基金番号は枝番で記載。</t>
    <rPh sb="1" eb="3">
      <t>ドウイツ</t>
    </rPh>
    <rPh sb="4" eb="6">
      <t>キキン</t>
    </rPh>
    <rPh sb="10" eb="12">
      <t>フクスウ</t>
    </rPh>
    <rPh sb="13" eb="15">
      <t>キキン</t>
    </rPh>
    <rPh sb="15" eb="17">
      <t>ジギョウ</t>
    </rPh>
    <rPh sb="18" eb="19">
      <t>オコナ</t>
    </rPh>
    <rPh sb="24" eb="26">
      <t>バアイ</t>
    </rPh>
    <rPh sb="27" eb="29">
      <t>キキン</t>
    </rPh>
    <rPh sb="29" eb="31">
      <t>バンゴウ</t>
    </rPh>
    <rPh sb="32" eb="34">
      <t>エダバン</t>
    </rPh>
    <rPh sb="35" eb="37">
      <t>キサイ</t>
    </rPh>
    <phoneticPr fontId="2"/>
  </si>
  <si>
    <t>・四捨五入により計数が単位未満となる場合は「0」、該当がない場合は「-」と記載。</t>
    <rPh sb="1" eb="5">
      <t>シシャゴニュウ</t>
    </rPh>
    <rPh sb="8" eb="10">
      <t>ケイスウ</t>
    </rPh>
    <rPh sb="11" eb="13">
      <t>タンイ</t>
    </rPh>
    <rPh sb="13" eb="15">
      <t>ミマン</t>
    </rPh>
    <rPh sb="18" eb="20">
      <t>バアイ</t>
    </rPh>
    <rPh sb="25" eb="27">
      <t>ガイトウ</t>
    </rPh>
    <rPh sb="30" eb="32">
      <t>バアイ</t>
    </rPh>
    <rPh sb="37" eb="39">
      <t>キサイ</t>
    </rPh>
    <phoneticPr fontId="2"/>
  </si>
  <si>
    <t>・「収入額」、「支出額」、「国庫返納額」等の計数は、それぞれ四捨五入によっているため、端数において「令和３年度末基金残高」とは一致しないものがある。</t>
    <rPh sb="2" eb="4">
      <t>シュウニュウ</t>
    </rPh>
    <rPh sb="4" eb="5">
      <t>ガク</t>
    </rPh>
    <rPh sb="8" eb="10">
      <t>シシュツ</t>
    </rPh>
    <rPh sb="10" eb="11">
      <t>ガク</t>
    </rPh>
    <rPh sb="14" eb="16">
      <t>コッコ</t>
    </rPh>
    <rPh sb="16" eb="19">
      <t>ヘンノウガク</t>
    </rPh>
    <rPh sb="20" eb="21">
      <t>トウ</t>
    </rPh>
    <rPh sb="22" eb="24">
      <t>ケイスウ</t>
    </rPh>
    <rPh sb="30" eb="34">
      <t>シシャゴニュウ</t>
    </rPh>
    <rPh sb="43" eb="45">
      <t>ハスウ</t>
    </rPh>
    <rPh sb="50" eb="52">
      <t>レイワ</t>
    </rPh>
    <rPh sb="53" eb="55">
      <t>ネンド</t>
    </rPh>
    <rPh sb="54" eb="55">
      <t>ド</t>
    </rPh>
    <rPh sb="55" eb="56">
      <t>スエ</t>
    </rPh>
    <rPh sb="56" eb="58">
      <t>キキン</t>
    </rPh>
    <rPh sb="58" eb="60">
      <t>ザンダカ</t>
    </rPh>
    <rPh sb="63" eb="65">
      <t>イッチ</t>
    </rPh>
    <phoneticPr fontId="2"/>
  </si>
  <si>
    <t>・下記の基金事業は、複数の府省庁において同一の基金事業に係る資金が予算計上されていることから、それぞれの府省庁で基金シートが公表されているため、重複分を合計から除いている。</t>
    <rPh sb="1" eb="3">
      <t>カキ</t>
    </rPh>
    <rPh sb="4" eb="6">
      <t>キキン</t>
    </rPh>
    <rPh sb="6" eb="8">
      <t>ジギョウ</t>
    </rPh>
    <rPh sb="10" eb="12">
      <t>フクスウ</t>
    </rPh>
    <rPh sb="13" eb="16">
      <t>フショウチョウ</t>
    </rPh>
    <rPh sb="20" eb="22">
      <t>ドウイツ</t>
    </rPh>
    <rPh sb="23" eb="25">
      <t>キキン</t>
    </rPh>
    <rPh sb="25" eb="27">
      <t>ジギョウ</t>
    </rPh>
    <rPh sb="28" eb="29">
      <t>カカ</t>
    </rPh>
    <rPh sb="30" eb="32">
      <t>シキン</t>
    </rPh>
    <rPh sb="33" eb="35">
      <t>ヨサン</t>
    </rPh>
    <rPh sb="35" eb="37">
      <t>ケイジョウ</t>
    </rPh>
    <rPh sb="52" eb="55">
      <t>フショウチョウ</t>
    </rPh>
    <rPh sb="56" eb="58">
      <t>キキン</t>
    </rPh>
    <rPh sb="62" eb="64">
      <t>コウヒョウ</t>
    </rPh>
    <rPh sb="72" eb="75">
      <t>チョウフクブン</t>
    </rPh>
    <rPh sb="76" eb="78">
      <t>ゴウケイ</t>
    </rPh>
    <rPh sb="80" eb="81">
      <t>ノゾ</t>
    </rPh>
    <phoneticPr fontId="2"/>
  </si>
  <si>
    <t>　革新的研究開発推進基金（健康・医療分野におけるムーンショット型研究開発等事業）</t>
    <phoneticPr fontId="2"/>
  </si>
  <si>
    <t>　耐震・環境不動産支援基金（耐震・環境不動産形成促進事業）</t>
    <phoneticPr fontId="2"/>
  </si>
  <si>
    <t>廃炉・汚染水対策基金（平成２９年度補正予算に係るもの）</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</si>
</sst>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_);[Red]\(0\)"/>
    <numFmt numFmtId="177" formatCode="#,##0;[Red]\-#,##0;&quot;-&quot;"/>
    <numFmt numFmtId="178" formatCode="0.0%"/>
    <numFmt numFmtId="179" formatCode="#,##0;&quot;▲ &quot;#,##0;\-"/>
    <numFmt numFmtId="180" formatCode="#,##0_);[Red]\(#,##0\)"/>
    <numFmt numFmtId="181" formatCode="0.000_);[Red]\(0.000\)"/>
  </numFmts>
  <fonts count="10"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0"/>
      <name val="ＭＳ Ｐゴシック"/>
      <family val="3"/>
      <charset val="128"/>
    </font>
    <font>
      <sz val="10"/>
      <color theme="1"/>
      <name val="ＭＳ Ｐゴシック"/>
      <family val="3"/>
      <charset val="128"/>
    </font>
    <font>
      <sz val="11"/>
      <color theme="1"/>
      <name val="ＭＳ Ｐゴシック"/>
      <family val="3"/>
      <charset val="128"/>
    </font>
    <font>
      <sz val="18"/>
      <color theme="1"/>
      <name val="ＭＳ Ｐゴシック"/>
      <family val="3"/>
      <charset val="128"/>
    </font>
    <font>
      <sz val="12"/>
      <color theme="1"/>
      <name val="ＭＳ Ｐゴシック"/>
      <family val="3"/>
      <charset val="128"/>
    </font>
    <font>
      <sz val="11"/>
      <name val="ＭＳ Ｐゴシック"/>
      <family val="3"/>
      <charset val="128"/>
    </font>
  </fonts>
  <fills count="5">
    <fill>
      <patternFill patternType="none"/>
    </fill>
    <fill>
      <patternFill patternType="gray125"/>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s>
  <borders count="13">
    <border>
      <left/>
      <right/>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diagonalUp="1">
      <left style="medium">
        <color indexed="64"/>
      </left>
      <right style="medium">
        <color indexed="64"/>
      </right>
      <top style="medium">
        <color indexed="64"/>
      </top>
      <bottom style="medium">
        <color indexed="64"/>
      </bottom>
      <diagonal style="thin">
        <color indexed="64"/>
      </diagonal>
    </border>
  </borders>
  <cellStyleXfs count="4">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3" fillId="0" borderId="0">
      <alignment vertical="center"/>
    </xf>
  </cellStyleXfs>
  <cellXfs count="80">
    <xf numFmtId="0" fontId="0" fillId="0" borderId="0" xfId="0">
      <alignment vertical="center"/>
    </xf>
    <xf numFmtId="0" fontId="6" fillId="0" borderId="0" xfId="0" applyFont="1">
      <alignment vertical="center"/>
    </xf>
    <xf numFmtId="0" fontId="7" fillId="0" borderId="0" xfId="0" applyFont="1">
      <alignment vertical="center"/>
    </xf>
    <xf numFmtId="0" fontId="5" fillId="0" borderId="0" xfId="0" applyFont="1" applyAlignment="1">
      <alignment horizontal="left" vertical="center" wrapText="1"/>
    </xf>
    <xf numFmtId="0" fontId="7" fillId="0" borderId="0" xfId="0" applyFont="1" applyAlignment="1">
      <alignment horizontal="center" vertical="center" wrapText="1"/>
    </xf>
    <xf numFmtId="0" fontId="7" fillId="0" borderId="0" xfId="0" applyFont="1" applyAlignment="1">
      <alignment horizontal="right" vertical="center" wrapText="1"/>
    </xf>
    <xf numFmtId="49" fontId="8" fillId="0" borderId="1" xfId="0" applyNumberFormat="1" applyFont="1" applyBorder="1" applyAlignment="1">
      <alignment horizontal="left" vertical="center"/>
    </xf>
    <xf numFmtId="0" fontId="5" fillId="0" borderId="1" xfId="0" applyFont="1" applyBorder="1" applyAlignment="1">
      <alignment horizontal="left" vertical="center" wrapText="1"/>
    </xf>
    <xf numFmtId="0" fontId="7" fillId="0" borderId="1" xfId="0" applyFont="1" applyBorder="1" applyAlignment="1">
      <alignment horizontal="center" vertical="center" wrapText="1"/>
    </xf>
    <xf numFmtId="0" fontId="8" fillId="0" borderId="1" xfId="0" applyFont="1" applyBorder="1" applyAlignment="1">
      <alignment horizontal="right"/>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9" fillId="0" borderId="0" xfId="0" applyFont="1" applyAlignment="1">
      <alignment horizontal="center" vertical="center"/>
    </xf>
    <xf numFmtId="176" fontId="4" fillId="0" borderId="10" xfId="0" applyNumberFormat="1" applyFont="1" applyBorder="1" applyAlignment="1">
      <alignment horizontal="center" vertical="center" wrapText="1"/>
    </xf>
    <xf numFmtId="0" fontId="4" fillId="0" borderId="10" xfId="0" applyFont="1" applyBorder="1" applyAlignment="1">
      <alignment horizontal="left" vertical="center" wrapText="1"/>
    </xf>
    <xf numFmtId="0" fontId="4" fillId="0" borderId="10" xfId="0" applyFont="1" applyBorder="1" applyAlignment="1">
      <alignment horizontal="center" vertical="center" wrapText="1"/>
    </xf>
    <xf numFmtId="177" fontId="4" fillId="0" borderId="10" xfId="0" applyNumberFormat="1" applyFont="1" applyBorder="1" applyAlignment="1">
      <alignment horizontal="right" vertical="center" wrapText="1"/>
    </xf>
    <xf numFmtId="178" fontId="4" fillId="0" borderId="10" xfId="2" applyNumberFormat="1" applyFont="1" applyFill="1" applyBorder="1" applyAlignment="1">
      <alignment horizontal="right" vertical="center" wrapText="1"/>
    </xf>
    <xf numFmtId="0" fontId="5" fillId="0" borderId="0" xfId="0" applyFont="1">
      <alignment vertical="center"/>
    </xf>
    <xf numFmtId="177" fontId="4" fillId="0" borderId="10" xfId="0" applyNumberFormat="1" applyFont="1" applyBorder="1" applyAlignment="1">
      <alignment horizontal="right" vertical="center"/>
    </xf>
    <xf numFmtId="178" fontId="4" fillId="0" borderId="10" xfId="2" applyNumberFormat="1" applyFont="1" applyFill="1" applyBorder="1" applyAlignment="1">
      <alignment horizontal="right" vertical="center"/>
    </xf>
    <xf numFmtId="177" fontId="4" fillId="0" borderId="8" xfId="0" applyNumberFormat="1" applyFont="1" applyBorder="1" applyAlignment="1">
      <alignment horizontal="right" vertical="center"/>
    </xf>
    <xf numFmtId="177" fontId="4" fillId="0" borderId="8" xfId="0" applyNumberFormat="1" applyFont="1" applyBorder="1" applyAlignment="1">
      <alignment horizontal="right" vertical="center" wrapText="1"/>
    </xf>
    <xf numFmtId="0" fontId="4" fillId="0" borderId="8" xfId="0" applyFont="1" applyBorder="1" applyAlignment="1">
      <alignment horizontal="center" vertical="center" wrapText="1"/>
    </xf>
    <xf numFmtId="0" fontId="4" fillId="0" borderId="8" xfId="0" applyFont="1" applyBorder="1" applyAlignment="1">
      <alignment horizontal="left" vertical="center" wrapText="1"/>
    </xf>
    <xf numFmtId="176" fontId="4" fillId="0" borderId="10" xfId="3" applyNumberFormat="1" applyFont="1" applyBorder="1" applyAlignment="1">
      <alignment horizontal="center" vertical="center" wrapText="1"/>
    </xf>
    <xf numFmtId="0" fontId="4" fillId="0" borderId="10" xfId="3" applyFont="1" applyBorder="1" applyAlignment="1">
      <alignment horizontal="left" vertical="center" wrapText="1"/>
    </xf>
    <xf numFmtId="0" fontId="4" fillId="0" borderId="10" xfId="3" applyFont="1" applyBorder="1" applyAlignment="1">
      <alignment horizontal="center" vertical="center" wrapText="1"/>
    </xf>
    <xf numFmtId="177" fontId="4" fillId="0" borderId="10" xfId="3" applyNumberFormat="1" applyFont="1" applyBorder="1" applyAlignment="1">
      <alignment horizontal="right" vertical="center" wrapText="1"/>
    </xf>
    <xf numFmtId="0" fontId="5" fillId="0" borderId="0" xfId="3" applyFont="1">
      <alignment vertical="center"/>
    </xf>
    <xf numFmtId="179" fontId="4" fillId="0" borderId="10" xfId="0" applyNumberFormat="1" applyFont="1" applyBorder="1" applyAlignment="1">
      <alignment horizontal="left" vertical="center" wrapText="1"/>
    </xf>
    <xf numFmtId="0" fontId="4" fillId="0" borderId="0" xfId="0" applyFont="1">
      <alignment vertical="center"/>
    </xf>
    <xf numFmtId="176" fontId="4" fillId="0" borderId="8" xfId="0" applyNumberFormat="1" applyFont="1" applyBorder="1" applyAlignment="1">
      <alignment horizontal="center" vertical="center" wrapText="1"/>
    </xf>
    <xf numFmtId="179" fontId="4" fillId="0" borderId="8" xfId="0" applyNumberFormat="1" applyFont="1" applyBorder="1" applyAlignment="1">
      <alignment horizontal="left" vertical="center" wrapText="1"/>
    </xf>
    <xf numFmtId="176" fontId="4" fillId="0" borderId="8" xfId="0" quotePrefix="1" applyNumberFormat="1" applyFont="1" applyBorder="1" applyAlignment="1">
      <alignment horizontal="center" vertical="center" wrapText="1"/>
    </xf>
    <xf numFmtId="177" fontId="4" fillId="0" borderId="5" xfId="0" applyNumberFormat="1" applyFont="1" applyBorder="1" applyAlignment="1">
      <alignment horizontal="right" vertical="center" wrapText="1"/>
    </xf>
    <xf numFmtId="0" fontId="4" fillId="0" borderId="8" xfId="0" applyFont="1" applyBorder="1" applyAlignment="1">
      <alignment vertical="center" wrapText="1"/>
    </xf>
    <xf numFmtId="177" fontId="4" fillId="0" borderId="10" xfId="0" applyNumberFormat="1" applyFont="1" applyBorder="1" applyAlignment="1">
      <alignment vertical="center" wrapText="1"/>
    </xf>
    <xf numFmtId="0" fontId="4" fillId="0" borderId="10" xfId="0" applyFont="1" applyBorder="1" applyAlignment="1">
      <alignment vertical="center" wrapText="1"/>
    </xf>
    <xf numFmtId="180" fontId="4" fillId="0" borderId="8" xfId="0" applyNumberFormat="1" applyFont="1" applyBorder="1" applyAlignment="1">
      <alignment horizontal="left" vertical="center" wrapText="1"/>
    </xf>
    <xf numFmtId="180" fontId="4" fillId="0" borderId="8" xfId="0" applyNumberFormat="1" applyFont="1" applyBorder="1" applyAlignment="1">
      <alignment horizontal="center" vertical="center" wrapText="1"/>
    </xf>
    <xf numFmtId="177" fontId="4" fillId="0" borderId="10" xfId="1" applyNumberFormat="1" applyFont="1" applyFill="1" applyBorder="1" applyAlignment="1">
      <alignment horizontal="right" vertical="center"/>
    </xf>
    <xf numFmtId="177" fontId="4" fillId="0" borderId="8" xfId="1" applyNumberFormat="1" applyFont="1" applyFill="1" applyBorder="1" applyAlignment="1">
      <alignment horizontal="right" vertical="center"/>
    </xf>
    <xf numFmtId="178" fontId="4" fillId="0" borderId="8" xfId="2" applyNumberFormat="1" applyFont="1" applyFill="1" applyBorder="1" applyAlignment="1">
      <alignment horizontal="right" vertical="center" wrapText="1"/>
    </xf>
    <xf numFmtId="0" fontId="4" fillId="0" borderId="10" xfId="0" applyFont="1" applyBorder="1" applyAlignment="1">
      <alignment horizontal="left" vertical="center" wrapText="1" shrinkToFit="1"/>
    </xf>
    <xf numFmtId="181" fontId="4" fillId="0" borderId="10" xfId="0" quotePrefix="1" applyNumberFormat="1" applyFont="1" applyBorder="1" applyAlignment="1">
      <alignment horizontal="center" vertical="center" wrapText="1"/>
    </xf>
    <xf numFmtId="181" fontId="4" fillId="0" borderId="10" xfId="0" applyNumberFormat="1" applyFont="1" applyBorder="1" applyAlignment="1">
      <alignment horizontal="left" vertical="center" wrapText="1"/>
    </xf>
    <xf numFmtId="181" fontId="4" fillId="0" borderId="10" xfId="0" applyNumberFormat="1" applyFont="1" applyBorder="1" applyAlignment="1">
      <alignment horizontal="center" vertical="center" wrapText="1"/>
    </xf>
    <xf numFmtId="176" fontId="4" fillId="0" borderId="10" xfId="0" quotePrefix="1" applyNumberFormat="1" applyFont="1" applyBorder="1" applyAlignment="1">
      <alignment horizontal="center" vertical="center" wrapText="1"/>
    </xf>
    <xf numFmtId="0" fontId="4" fillId="0" borderId="10" xfId="0" applyFont="1" applyBorder="1" applyAlignment="1">
      <alignment horizontal="center" vertical="center"/>
    </xf>
    <xf numFmtId="41" fontId="4" fillId="0" borderId="10" xfId="0" applyNumberFormat="1" applyFont="1" applyBorder="1" applyAlignment="1">
      <alignment horizontal="right" vertical="center" wrapText="1"/>
    </xf>
    <xf numFmtId="41" fontId="4" fillId="0" borderId="12" xfId="0" applyNumberFormat="1" applyFont="1" applyBorder="1" applyAlignment="1">
      <alignment horizontal="right" vertical="center" wrapText="1"/>
    </xf>
    <xf numFmtId="0" fontId="5" fillId="0" borderId="0" xfId="0" applyFont="1" applyAlignment="1">
      <alignment horizontal="right" vertical="center" wrapText="1"/>
    </xf>
    <xf numFmtId="0" fontId="5" fillId="0" borderId="0" xfId="0" applyFont="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left" vertical="center"/>
    </xf>
    <xf numFmtId="41" fontId="5" fillId="0" borderId="0" xfId="0" applyNumberFormat="1" applyFont="1" applyAlignment="1">
      <alignment horizontal="right" vertical="center" wrapText="1"/>
    </xf>
    <xf numFmtId="0" fontId="4" fillId="0" borderId="0" xfId="0" applyFont="1" applyAlignment="1">
      <alignment horizontal="left" vertical="center"/>
    </xf>
    <xf numFmtId="0" fontId="5" fillId="0" borderId="0" xfId="0" applyFont="1" applyAlignment="1">
      <alignment horizontal="right" vertical="center"/>
    </xf>
    <xf numFmtId="0" fontId="6"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right" vertical="center" wrapText="1"/>
    </xf>
    <xf numFmtId="0" fontId="6" fillId="4" borderId="0" xfId="0" applyFont="1" applyFill="1" applyAlignment="1">
      <alignment horizontal="right" vertical="center" wrapText="1"/>
    </xf>
    <xf numFmtId="49" fontId="4" fillId="0" borderId="10" xfId="0" applyNumberFormat="1" applyFont="1" applyBorder="1" applyAlignment="1">
      <alignment horizontal="center" vertical="center" wrapText="1"/>
    </xf>
    <xf numFmtId="49" fontId="4" fillId="0" borderId="8" xfId="0" applyNumberFormat="1" applyFont="1" applyBorder="1" applyAlignment="1">
      <alignment horizontal="center" vertical="center" wrapText="1"/>
    </xf>
    <xf numFmtId="176" fontId="4" fillId="0" borderId="11" xfId="0" applyNumberFormat="1" applyFont="1" applyBorder="1" applyAlignment="1">
      <alignment horizontal="center" vertical="center" wrapText="1"/>
    </xf>
    <xf numFmtId="176" fontId="4" fillId="0" borderId="4" xfId="0" applyNumberFormat="1" applyFont="1" applyBorder="1" applyAlignment="1">
      <alignment horizontal="center" vertical="center" wrapText="1"/>
    </xf>
    <xf numFmtId="176" fontId="4" fillId="0" borderId="5" xfId="0" applyNumberFormat="1" applyFont="1" applyBorder="1" applyAlignment="1">
      <alignment horizontal="center" vertical="center" wrapText="1"/>
    </xf>
    <xf numFmtId="0" fontId="9" fillId="2" borderId="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8" xfId="0" applyFont="1" applyFill="1" applyBorder="1" applyAlignment="1">
      <alignment horizontal="center" vertical="center" wrapText="1"/>
    </xf>
  </cellXfs>
  <cellStyles count="4">
    <cellStyle name="パーセント" xfId="2" builtinId="5"/>
    <cellStyle name="桁区切り" xfId="1" builtinId="6"/>
    <cellStyle name="標準" xfId="0" builtinId="0"/>
    <cellStyle name="標準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Q194"/>
  <sheetViews>
    <sheetView tabSelected="1" view="pageBreakPreview" zoomScale="64" zoomScaleNormal="85" zoomScaleSheetLayoutView="85" zoomScalePageLayoutView="70" workbookViewId="0">
      <pane xSplit="4" ySplit="5" topLeftCell="E6" activePane="bottomRight" state="frozen"/>
      <selection pane="topRight" activeCell="F1" sqref="F1"/>
      <selection pane="bottomLeft" activeCell="A4" sqref="A4"/>
      <selection pane="bottomRight" activeCell="A3" sqref="A3:A5"/>
    </sheetView>
  </sheetViews>
  <sheetFormatPr defaultColWidth="9" defaultRowHeight="13.5" x14ac:dyDescent="0.4"/>
  <cols>
    <col min="1" max="1" width="13.625" style="1" customWidth="1"/>
    <col min="2" max="2" width="6.625" style="59" customWidth="1"/>
    <col min="3" max="5" width="30.875" style="3" customWidth="1"/>
    <col min="6" max="6" width="12.25" style="60" customWidth="1" collapsed="1"/>
    <col min="7" max="7" width="12.25" style="60" customWidth="1"/>
    <col min="8" max="14" width="12.875" style="62" customWidth="1"/>
    <col min="15" max="16384" width="9" style="1"/>
  </cols>
  <sheetData>
    <row r="1" spans="1:14" ht="33.4" customHeight="1" x14ac:dyDescent="0.4">
      <c r="B1" s="2" t="s">
        <v>0</v>
      </c>
      <c r="F1" s="4"/>
      <c r="G1" s="4"/>
      <c r="H1" s="5"/>
      <c r="I1" s="5"/>
      <c r="J1" s="5"/>
      <c r="K1" s="5"/>
      <c r="L1" s="5"/>
      <c r="M1" s="5"/>
      <c r="N1" s="5"/>
    </row>
    <row r="2" spans="1:14" ht="21.75" thickBot="1" x14ac:dyDescent="0.2">
      <c r="B2" s="6"/>
      <c r="C2" s="7"/>
      <c r="D2" s="7"/>
      <c r="E2" s="7"/>
      <c r="F2" s="4"/>
      <c r="G2" s="8"/>
      <c r="H2" s="5"/>
      <c r="I2" s="5"/>
      <c r="J2" s="5"/>
      <c r="K2" s="5"/>
      <c r="L2" s="5"/>
      <c r="M2" s="9"/>
      <c r="N2" s="9" t="s">
        <v>1</v>
      </c>
    </row>
    <row r="3" spans="1:14" s="12" customFormat="1" ht="18.399999999999999" customHeight="1" thickBot="1" x14ac:dyDescent="0.45">
      <c r="A3" s="68" t="s">
        <v>2</v>
      </c>
      <c r="B3" s="68" t="s">
        <v>3</v>
      </c>
      <c r="C3" s="68" t="s">
        <v>4</v>
      </c>
      <c r="D3" s="68" t="s">
        <v>5</v>
      </c>
      <c r="E3" s="68" t="s">
        <v>6</v>
      </c>
      <c r="F3" s="68" t="s">
        <v>7</v>
      </c>
      <c r="G3" s="68" t="s">
        <v>8</v>
      </c>
      <c r="H3" s="71" t="s">
        <v>9</v>
      </c>
      <c r="I3" s="74" t="s">
        <v>10</v>
      </c>
      <c r="J3" s="71" t="s">
        <v>11</v>
      </c>
      <c r="K3" s="10"/>
      <c r="L3" s="11"/>
      <c r="M3" s="77" t="s">
        <v>12</v>
      </c>
      <c r="N3" s="74" t="s">
        <v>13</v>
      </c>
    </row>
    <row r="4" spans="1:14" s="12" customFormat="1" ht="18.399999999999999" customHeight="1" x14ac:dyDescent="0.4">
      <c r="A4" s="69"/>
      <c r="B4" s="69"/>
      <c r="C4" s="69"/>
      <c r="D4" s="69"/>
      <c r="E4" s="69"/>
      <c r="F4" s="69"/>
      <c r="G4" s="69"/>
      <c r="H4" s="72"/>
      <c r="I4" s="75"/>
      <c r="J4" s="75"/>
      <c r="K4" s="74" t="s">
        <v>14</v>
      </c>
      <c r="L4" s="74" t="s">
        <v>15</v>
      </c>
      <c r="M4" s="78"/>
      <c r="N4" s="75"/>
    </row>
    <row r="5" spans="1:14" s="12" customFormat="1" ht="40.15" customHeight="1" thickBot="1" x14ac:dyDescent="0.45">
      <c r="A5" s="70"/>
      <c r="B5" s="70"/>
      <c r="C5" s="70"/>
      <c r="D5" s="70"/>
      <c r="E5" s="70"/>
      <c r="F5" s="70"/>
      <c r="G5" s="70"/>
      <c r="H5" s="73"/>
      <c r="I5" s="76"/>
      <c r="J5" s="76"/>
      <c r="K5" s="76"/>
      <c r="L5" s="76"/>
      <c r="M5" s="79"/>
      <c r="N5" s="76"/>
    </row>
    <row r="6" spans="1:14" s="18" customFormat="1" ht="52.5" customHeight="1" thickBot="1" x14ac:dyDescent="0.45">
      <c r="A6" s="13" t="s">
        <v>16</v>
      </c>
      <c r="B6" s="63" t="s">
        <v>17</v>
      </c>
      <c r="C6" s="14" t="s">
        <v>18</v>
      </c>
      <c r="D6" s="14" t="s">
        <v>19</v>
      </c>
      <c r="E6" s="14" t="s">
        <v>20</v>
      </c>
      <c r="F6" s="15" t="s">
        <v>21</v>
      </c>
      <c r="G6" s="15" t="s">
        <v>22</v>
      </c>
      <c r="H6" s="16">
        <v>10142.097</v>
      </c>
      <c r="I6" s="16">
        <v>5200.1940000000004</v>
      </c>
      <c r="J6" s="16">
        <v>2038.44</v>
      </c>
      <c r="K6" s="16">
        <v>0</v>
      </c>
      <c r="L6" s="17">
        <f>IFERROR(K6/J6,"-")</f>
        <v>0</v>
      </c>
      <c r="M6" s="16">
        <v>0</v>
      </c>
      <c r="N6" s="16">
        <f>H6+I6-J6-M6</f>
        <v>13303.851000000001</v>
      </c>
    </row>
    <row r="7" spans="1:14" s="18" customFormat="1" ht="52.5" customHeight="1" thickBot="1" x14ac:dyDescent="0.45">
      <c r="A7" s="13" t="s">
        <v>16</v>
      </c>
      <c r="B7" s="63" t="s">
        <v>23</v>
      </c>
      <c r="C7" s="14" t="s">
        <v>18</v>
      </c>
      <c r="D7" s="14" t="s">
        <v>24</v>
      </c>
      <c r="E7" s="14" t="s">
        <v>20</v>
      </c>
      <c r="F7" s="15" t="s">
        <v>21</v>
      </c>
      <c r="G7" s="15" t="s">
        <v>22</v>
      </c>
      <c r="H7" s="16">
        <v>0</v>
      </c>
      <c r="I7" s="16">
        <v>150400</v>
      </c>
      <c r="J7" s="16">
        <v>0</v>
      </c>
      <c r="K7" s="16">
        <v>0</v>
      </c>
      <c r="L7" s="17" t="str">
        <f>IFERROR(K7/J7,"-")</f>
        <v>-</v>
      </c>
      <c r="M7" s="16">
        <v>0</v>
      </c>
      <c r="N7" s="16">
        <f>H7+I7-J7-M7</f>
        <v>150400</v>
      </c>
    </row>
    <row r="8" spans="1:14" s="18" customFormat="1" ht="52.5" customHeight="1" thickBot="1" x14ac:dyDescent="0.45">
      <c r="A8" s="13" t="s">
        <v>25</v>
      </c>
      <c r="B8" s="13">
        <v>1</v>
      </c>
      <c r="C8" s="14" t="s">
        <v>26</v>
      </c>
      <c r="D8" s="14" t="s">
        <v>27</v>
      </c>
      <c r="E8" s="14" t="s">
        <v>28</v>
      </c>
      <c r="F8" s="15" t="s">
        <v>29</v>
      </c>
      <c r="G8" s="15" t="s">
        <v>30</v>
      </c>
      <c r="H8" s="19">
        <v>8115.2339999999995</v>
      </c>
      <c r="I8" s="19">
        <v>0</v>
      </c>
      <c r="J8" s="19">
        <v>1602.6669999999999</v>
      </c>
      <c r="K8" s="19">
        <v>315.108</v>
      </c>
      <c r="L8" s="20">
        <f>IFERROR(K8/J8,"-")</f>
        <v>0.19661476775899175</v>
      </c>
      <c r="M8" s="19">
        <v>0</v>
      </c>
      <c r="N8" s="19">
        <v>6512.5669999999991</v>
      </c>
    </row>
    <row r="9" spans="1:14" s="18" customFormat="1" ht="52.5" customHeight="1" thickBot="1" x14ac:dyDescent="0.45">
      <c r="A9" s="13" t="s">
        <v>25</v>
      </c>
      <c r="B9" s="13">
        <v>2</v>
      </c>
      <c r="C9" s="14" t="s">
        <v>31</v>
      </c>
      <c r="D9" s="14" t="s">
        <v>32</v>
      </c>
      <c r="E9" s="14" t="s">
        <v>33</v>
      </c>
      <c r="F9" s="15" t="s">
        <v>34</v>
      </c>
      <c r="G9" s="15" t="s">
        <v>30</v>
      </c>
      <c r="H9" s="21">
        <v>58508.332000000002</v>
      </c>
      <c r="I9" s="21">
        <v>1643.3230000000001</v>
      </c>
      <c r="J9" s="21">
        <v>7024.9170000000004</v>
      </c>
      <c r="K9" s="21">
        <v>51.002000000000002</v>
      </c>
      <c r="L9" s="20">
        <f t="shared" ref="L9:L17" si="0">IFERROR(K9/J9,"-")</f>
        <v>7.2601569527440679E-3</v>
      </c>
      <c r="M9" s="21">
        <v>0</v>
      </c>
      <c r="N9" s="21">
        <v>53126.737999999998</v>
      </c>
    </row>
    <row r="10" spans="1:14" s="18" customFormat="1" ht="52.5" customHeight="1" thickBot="1" x14ac:dyDescent="0.45">
      <c r="A10" s="13" t="s">
        <v>25</v>
      </c>
      <c r="B10" s="13">
        <v>3</v>
      </c>
      <c r="C10" s="14" t="s">
        <v>35</v>
      </c>
      <c r="D10" s="14" t="s">
        <v>36</v>
      </c>
      <c r="E10" s="14" t="s">
        <v>37</v>
      </c>
      <c r="F10" s="15" t="s">
        <v>29</v>
      </c>
      <c r="G10" s="15" t="s">
        <v>38</v>
      </c>
      <c r="H10" s="21">
        <v>503.08499999999998</v>
      </c>
      <c r="I10" s="21">
        <v>14.4</v>
      </c>
      <c r="J10" s="21">
        <v>7.8789999999999996</v>
      </c>
      <c r="K10" s="21">
        <v>0</v>
      </c>
      <c r="L10" s="20">
        <f t="shared" si="0"/>
        <v>0</v>
      </c>
      <c r="M10" s="21">
        <v>53.106000000000002</v>
      </c>
      <c r="N10" s="21">
        <v>456.5</v>
      </c>
    </row>
    <row r="11" spans="1:14" s="18" customFormat="1" ht="52.5" customHeight="1" thickBot="1" x14ac:dyDescent="0.45">
      <c r="A11" s="13" t="s">
        <v>25</v>
      </c>
      <c r="B11" s="13">
        <v>4</v>
      </c>
      <c r="C11" s="14" t="s">
        <v>39</v>
      </c>
      <c r="D11" s="14" t="s">
        <v>39</v>
      </c>
      <c r="E11" s="14" t="s">
        <v>37</v>
      </c>
      <c r="F11" s="15" t="s">
        <v>29</v>
      </c>
      <c r="G11" s="15" t="s">
        <v>38</v>
      </c>
      <c r="H11" s="21">
        <v>511.77</v>
      </c>
      <c r="I11" s="21">
        <v>0</v>
      </c>
      <c r="J11" s="22">
        <v>0</v>
      </c>
      <c r="K11" s="22">
        <v>0</v>
      </c>
      <c r="L11" s="20" t="str">
        <f t="shared" si="0"/>
        <v>-</v>
      </c>
      <c r="M11" s="21">
        <v>0</v>
      </c>
      <c r="N11" s="22">
        <v>511.77</v>
      </c>
    </row>
    <row r="12" spans="1:14" s="18" customFormat="1" ht="52.5" customHeight="1" thickBot="1" x14ac:dyDescent="0.45">
      <c r="A12" s="13" t="s">
        <v>25</v>
      </c>
      <c r="B12" s="13">
        <v>5</v>
      </c>
      <c r="C12" s="14" t="s">
        <v>40</v>
      </c>
      <c r="D12" s="14" t="s">
        <v>40</v>
      </c>
      <c r="E12" s="14" t="s">
        <v>37</v>
      </c>
      <c r="F12" s="15" t="s">
        <v>29</v>
      </c>
      <c r="G12" s="15" t="s">
        <v>38</v>
      </c>
      <c r="H12" s="21">
        <v>7711.9449999999988</v>
      </c>
      <c r="I12" s="21">
        <v>53.357999999999997</v>
      </c>
      <c r="J12" s="21">
        <v>128.62</v>
      </c>
      <c r="K12" s="21">
        <v>0</v>
      </c>
      <c r="L12" s="20">
        <f t="shared" si="0"/>
        <v>0</v>
      </c>
      <c r="M12" s="21">
        <v>0</v>
      </c>
      <c r="N12" s="21">
        <v>7636.683</v>
      </c>
    </row>
    <row r="13" spans="1:14" s="18" customFormat="1" ht="52.5" customHeight="1" thickBot="1" x14ac:dyDescent="0.45">
      <c r="A13" s="13" t="s">
        <v>25</v>
      </c>
      <c r="B13" s="13">
        <v>6</v>
      </c>
      <c r="C13" s="14" t="s">
        <v>41</v>
      </c>
      <c r="D13" s="14" t="s">
        <v>41</v>
      </c>
      <c r="E13" s="14" t="s">
        <v>42</v>
      </c>
      <c r="F13" s="15" t="s">
        <v>29</v>
      </c>
      <c r="G13" s="15" t="s">
        <v>38</v>
      </c>
      <c r="H13" s="21">
        <v>721.26300000000003</v>
      </c>
      <c r="I13" s="21">
        <v>153.00899999999999</v>
      </c>
      <c r="J13" s="21">
        <v>150.83799999999999</v>
      </c>
      <c r="K13" s="21">
        <v>0</v>
      </c>
      <c r="L13" s="20">
        <f t="shared" si="0"/>
        <v>0</v>
      </c>
      <c r="M13" s="21">
        <v>0</v>
      </c>
      <c r="N13" s="21">
        <v>723.43399999999997</v>
      </c>
    </row>
    <row r="14" spans="1:14" s="18" customFormat="1" ht="52.5" customHeight="1" thickBot="1" x14ac:dyDescent="0.45">
      <c r="A14" s="13" t="s">
        <v>25</v>
      </c>
      <c r="B14" s="13">
        <v>7</v>
      </c>
      <c r="C14" s="14" t="s">
        <v>43</v>
      </c>
      <c r="D14" s="14" t="s">
        <v>44</v>
      </c>
      <c r="E14" s="14" t="s">
        <v>45</v>
      </c>
      <c r="F14" s="15" t="s">
        <v>29</v>
      </c>
      <c r="G14" s="15" t="s">
        <v>30</v>
      </c>
      <c r="H14" s="21">
        <v>116.50700000000001</v>
      </c>
      <c r="I14" s="21">
        <v>0</v>
      </c>
      <c r="J14" s="21">
        <v>27.641999999999999</v>
      </c>
      <c r="K14" s="21">
        <v>27.641999999999999</v>
      </c>
      <c r="L14" s="20">
        <f t="shared" si="0"/>
        <v>1</v>
      </c>
      <c r="M14" s="21">
        <v>15.217000000000001</v>
      </c>
      <c r="N14" s="21">
        <v>73.647999999999996</v>
      </c>
    </row>
    <row r="15" spans="1:14" s="18" customFormat="1" ht="52.5" customHeight="1" thickBot="1" x14ac:dyDescent="0.45">
      <c r="A15" s="13" t="s">
        <v>25</v>
      </c>
      <c r="B15" s="13">
        <v>8</v>
      </c>
      <c r="C15" s="14" t="s">
        <v>46</v>
      </c>
      <c r="D15" s="14" t="s">
        <v>47</v>
      </c>
      <c r="E15" s="14" t="s">
        <v>48</v>
      </c>
      <c r="F15" s="15" t="s">
        <v>29</v>
      </c>
      <c r="G15" s="15" t="s">
        <v>30</v>
      </c>
      <c r="H15" s="21">
        <v>95897.070999999996</v>
      </c>
      <c r="I15" s="21">
        <v>24.344000000000001</v>
      </c>
      <c r="J15" s="21">
        <v>23157.882000000001</v>
      </c>
      <c r="K15" s="21">
        <v>424.18900000000002</v>
      </c>
      <c r="L15" s="20">
        <f t="shared" si="0"/>
        <v>1.8317262347221565E-2</v>
      </c>
      <c r="M15" s="21">
        <v>0</v>
      </c>
      <c r="N15" s="21">
        <v>72763.532999999996</v>
      </c>
    </row>
    <row r="16" spans="1:14" s="18" customFormat="1" ht="52.5" customHeight="1" thickBot="1" x14ac:dyDescent="0.45">
      <c r="A16" s="13" t="s">
        <v>25</v>
      </c>
      <c r="B16" s="13">
        <v>9</v>
      </c>
      <c r="C16" s="14" t="s">
        <v>49</v>
      </c>
      <c r="D16" s="14" t="s">
        <v>50</v>
      </c>
      <c r="E16" s="14" t="s">
        <v>51</v>
      </c>
      <c r="F16" s="15" t="s">
        <v>29</v>
      </c>
      <c r="G16" s="15" t="s">
        <v>52</v>
      </c>
      <c r="H16" s="21">
        <v>2835.92</v>
      </c>
      <c r="I16" s="21">
        <v>1496.7049999999999</v>
      </c>
      <c r="J16" s="21">
        <v>1019.741</v>
      </c>
      <c r="K16" s="21">
        <v>10.803000000000001</v>
      </c>
      <c r="L16" s="20">
        <f t="shared" si="0"/>
        <v>1.0593866481783121E-2</v>
      </c>
      <c r="M16" s="21">
        <v>0</v>
      </c>
      <c r="N16" s="21">
        <v>3312.884</v>
      </c>
    </row>
    <row r="17" spans="1:14" s="18" customFormat="1" ht="52.5" customHeight="1" thickBot="1" x14ac:dyDescent="0.45">
      <c r="A17" s="13" t="s">
        <v>25</v>
      </c>
      <c r="B17" s="13">
        <v>10</v>
      </c>
      <c r="C17" s="14" t="s">
        <v>53</v>
      </c>
      <c r="D17" s="14" t="s">
        <v>54</v>
      </c>
      <c r="E17" s="14" t="s">
        <v>55</v>
      </c>
      <c r="F17" s="15" t="s">
        <v>29</v>
      </c>
      <c r="G17" s="15" t="s">
        <v>30</v>
      </c>
      <c r="H17" s="21">
        <v>53301</v>
      </c>
      <c r="I17" s="21">
        <v>21510</v>
      </c>
      <c r="J17" s="21">
        <v>8462.9519999999993</v>
      </c>
      <c r="K17" s="21">
        <v>126.301</v>
      </c>
      <c r="L17" s="20">
        <f t="shared" si="0"/>
        <v>1.4923988698033502E-2</v>
      </c>
      <c r="M17" s="21">
        <v>0</v>
      </c>
      <c r="N17" s="21">
        <v>66348.047999999995</v>
      </c>
    </row>
    <row r="18" spans="1:14" s="18" customFormat="1" ht="52.5" customHeight="1" thickBot="1" x14ac:dyDescent="0.45">
      <c r="A18" s="13" t="s">
        <v>25</v>
      </c>
      <c r="B18" s="13">
        <v>11</v>
      </c>
      <c r="C18" s="14" t="s">
        <v>56</v>
      </c>
      <c r="D18" s="14" t="s">
        <v>57</v>
      </c>
      <c r="E18" s="14" t="s">
        <v>58</v>
      </c>
      <c r="F18" s="15" t="s">
        <v>29</v>
      </c>
      <c r="G18" s="15" t="s">
        <v>38</v>
      </c>
      <c r="H18" s="21">
        <v>55738.771999999997</v>
      </c>
      <c r="I18" s="21">
        <v>137.76900000000001</v>
      </c>
      <c r="J18" s="21">
        <v>4280.7610000000004</v>
      </c>
      <c r="K18" s="21">
        <v>0</v>
      </c>
      <c r="L18" s="20">
        <f t="shared" ref="L18:L25" si="1">IFERROR(K18/J18,"-")</f>
        <v>0</v>
      </c>
      <c r="M18" s="21">
        <v>0</v>
      </c>
      <c r="N18" s="21">
        <v>51595.78</v>
      </c>
    </row>
    <row r="19" spans="1:14" s="12" customFormat="1" ht="52.5" customHeight="1" thickBot="1" x14ac:dyDescent="0.45">
      <c r="A19" s="13" t="s">
        <v>59</v>
      </c>
      <c r="B19" s="23">
        <v>1</v>
      </c>
      <c r="C19" s="24" t="s">
        <v>60</v>
      </c>
      <c r="D19" s="24" t="s">
        <v>61</v>
      </c>
      <c r="E19" s="24" t="s">
        <v>62</v>
      </c>
      <c r="F19" s="15" t="s">
        <v>29</v>
      </c>
      <c r="G19" s="15" t="s">
        <v>63</v>
      </c>
      <c r="H19" s="16">
        <v>178788</v>
      </c>
      <c r="I19" s="16">
        <v>31681</v>
      </c>
      <c r="J19" s="16">
        <v>123</v>
      </c>
      <c r="K19" s="16">
        <v>49</v>
      </c>
      <c r="L19" s="17">
        <f>IFERROR(K19/J19,"-")</f>
        <v>0.3983739837398374</v>
      </c>
      <c r="M19" s="16" t="s">
        <v>64</v>
      </c>
      <c r="N19" s="16">
        <f>H19+I19-J19</f>
        <v>210346</v>
      </c>
    </row>
    <row r="20" spans="1:14" s="18" customFormat="1" ht="52.5" customHeight="1" thickBot="1" x14ac:dyDescent="0.45">
      <c r="A20" s="13" t="s">
        <v>59</v>
      </c>
      <c r="B20" s="13">
        <v>2</v>
      </c>
      <c r="C20" s="24" t="s">
        <v>65</v>
      </c>
      <c r="D20" s="24" t="s">
        <v>66</v>
      </c>
      <c r="E20" s="24" t="s">
        <v>67</v>
      </c>
      <c r="F20" s="15" t="s">
        <v>29</v>
      </c>
      <c r="G20" s="15" t="s">
        <v>63</v>
      </c>
      <c r="H20" s="16">
        <v>29997</v>
      </c>
      <c r="I20" s="16">
        <v>1</v>
      </c>
      <c r="J20" s="16">
        <v>11196</v>
      </c>
      <c r="K20" s="16">
        <v>21</v>
      </c>
      <c r="L20" s="17">
        <f>IFERROR(K20/J20,"-")</f>
        <v>1.8756698821007502E-3</v>
      </c>
      <c r="M20" s="16">
        <v>0</v>
      </c>
      <c r="N20" s="16">
        <v>18802</v>
      </c>
    </row>
    <row r="21" spans="1:14" s="18" customFormat="1" ht="52.5" customHeight="1" thickBot="1" x14ac:dyDescent="0.45">
      <c r="A21" s="13" t="s">
        <v>59</v>
      </c>
      <c r="B21" s="13">
        <v>3</v>
      </c>
      <c r="C21" s="24" t="s">
        <v>68</v>
      </c>
      <c r="D21" s="24" t="s">
        <v>69</v>
      </c>
      <c r="E21" s="24" t="s">
        <v>70</v>
      </c>
      <c r="F21" s="15" t="s">
        <v>29</v>
      </c>
      <c r="G21" s="15" t="s">
        <v>63</v>
      </c>
      <c r="H21" s="16">
        <v>0</v>
      </c>
      <c r="I21" s="16">
        <v>50000</v>
      </c>
      <c r="J21" s="16" t="s">
        <v>64</v>
      </c>
      <c r="K21" s="16">
        <v>0</v>
      </c>
      <c r="L21" s="17" t="str">
        <f>IFERROR(K21/J21,"-")</f>
        <v>-</v>
      </c>
      <c r="M21" s="16">
        <v>0</v>
      </c>
      <c r="N21" s="16">
        <v>50000</v>
      </c>
    </row>
    <row r="22" spans="1:14" s="18" customFormat="1" ht="52.5" customHeight="1" thickBot="1" x14ac:dyDescent="0.45">
      <c r="A22" s="13" t="s">
        <v>71</v>
      </c>
      <c r="B22" s="13">
        <v>1</v>
      </c>
      <c r="C22" s="14" t="s">
        <v>72</v>
      </c>
      <c r="D22" s="14" t="s">
        <v>73</v>
      </c>
      <c r="E22" s="14" t="s">
        <v>74</v>
      </c>
      <c r="F22" s="15" t="s">
        <v>29</v>
      </c>
      <c r="G22" s="15" t="s">
        <v>63</v>
      </c>
      <c r="H22" s="19">
        <v>1772</v>
      </c>
      <c r="I22" s="19">
        <v>30</v>
      </c>
      <c r="J22" s="19">
        <v>0</v>
      </c>
      <c r="K22" s="16">
        <v>0</v>
      </c>
      <c r="L22" s="17" t="str">
        <f t="shared" si="1"/>
        <v>-</v>
      </c>
      <c r="M22" s="19">
        <v>0</v>
      </c>
      <c r="N22" s="19">
        <f>1772+30</f>
        <v>1802</v>
      </c>
    </row>
    <row r="23" spans="1:14" s="18" customFormat="1" ht="52.5" customHeight="1" thickBot="1" x14ac:dyDescent="0.45">
      <c r="A23" s="13" t="s">
        <v>71</v>
      </c>
      <c r="B23" s="13">
        <v>2</v>
      </c>
      <c r="C23" s="14" t="s">
        <v>75</v>
      </c>
      <c r="D23" s="14" t="s">
        <v>75</v>
      </c>
      <c r="E23" s="14" t="s">
        <v>76</v>
      </c>
      <c r="F23" s="15" t="s">
        <v>29</v>
      </c>
      <c r="G23" s="15" t="s">
        <v>77</v>
      </c>
      <c r="H23" s="19">
        <v>6225</v>
      </c>
      <c r="I23" s="19">
        <v>0.1</v>
      </c>
      <c r="J23" s="19">
        <v>88</v>
      </c>
      <c r="K23" s="16">
        <v>67</v>
      </c>
      <c r="L23" s="17">
        <f t="shared" si="1"/>
        <v>0.76136363636363635</v>
      </c>
      <c r="M23" s="19">
        <v>0</v>
      </c>
      <c r="N23" s="19">
        <v>6137</v>
      </c>
    </row>
    <row r="24" spans="1:14" s="29" customFormat="1" ht="52.5" customHeight="1" thickBot="1" x14ac:dyDescent="0.45">
      <c r="A24" s="13" t="s">
        <v>78</v>
      </c>
      <c r="B24" s="25">
        <v>1</v>
      </c>
      <c r="C24" s="26" t="s">
        <v>79</v>
      </c>
      <c r="D24" s="26" t="s">
        <v>80</v>
      </c>
      <c r="E24" s="26" t="s">
        <v>81</v>
      </c>
      <c r="F24" s="27" t="s">
        <v>82</v>
      </c>
      <c r="G24" s="27" t="s">
        <v>83</v>
      </c>
      <c r="H24" s="28">
        <v>3431</v>
      </c>
      <c r="I24" s="28">
        <v>295</v>
      </c>
      <c r="J24" s="28">
        <v>299</v>
      </c>
      <c r="K24" s="16">
        <v>23</v>
      </c>
      <c r="L24" s="17">
        <f t="shared" si="1"/>
        <v>7.6923076923076927E-2</v>
      </c>
      <c r="M24" s="28">
        <v>0</v>
      </c>
      <c r="N24" s="28">
        <v>3427</v>
      </c>
    </row>
    <row r="25" spans="1:14" s="18" customFormat="1" ht="52.5" customHeight="1" thickBot="1" x14ac:dyDescent="0.45">
      <c r="A25" s="13" t="s">
        <v>84</v>
      </c>
      <c r="B25" s="13">
        <v>1</v>
      </c>
      <c r="C25" s="14" t="s">
        <v>85</v>
      </c>
      <c r="D25" s="14" t="s">
        <v>86</v>
      </c>
      <c r="E25" s="14" t="s">
        <v>87</v>
      </c>
      <c r="F25" s="15" t="s">
        <v>29</v>
      </c>
      <c r="G25" s="15" t="s">
        <v>30</v>
      </c>
      <c r="H25" s="19">
        <v>96050.717999999993</v>
      </c>
      <c r="I25" s="19">
        <v>109683.478</v>
      </c>
      <c r="J25" s="19">
        <v>95010.78</v>
      </c>
      <c r="K25" s="19">
        <v>509</v>
      </c>
      <c r="L25" s="20">
        <f t="shared" si="1"/>
        <v>5.3572868257686125E-3</v>
      </c>
      <c r="M25" s="19">
        <v>0</v>
      </c>
      <c r="N25" s="19">
        <v>110723.416</v>
      </c>
    </row>
    <row r="26" spans="1:14" s="31" customFormat="1" ht="52.5" customHeight="1" thickBot="1" x14ac:dyDescent="0.45">
      <c r="A26" s="13" t="s">
        <v>84</v>
      </c>
      <c r="B26" s="13">
        <v>2</v>
      </c>
      <c r="C26" s="14" t="s">
        <v>88</v>
      </c>
      <c r="D26" s="30" t="s">
        <v>89</v>
      </c>
      <c r="E26" s="14" t="s">
        <v>90</v>
      </c>
      <c r="F26" s="15" t="s">
        <v>29</v>
      </c>
      <c r="G26" s="15" t="s">
        <v>30</v>
      </c>
      <c r="H26" s="21">
        <v>2511.7199999999998</v>
      </c>
      <c r="I26" s="21">
        <v>11.67</v>
      </c>
      <c r="J26" s="21">
        <v>945.86</v>
      </c>
      <c r="K26" s="16">
        <v>0</v>
      </c>
      <c r="L26" s="20">
        <f t="shared" ref="L26:L41" si="2">IFERROR(K26/J26,"-")</f>
        <v>0</v>
      </c>
      <c r="M26" s="21">
        <v>0</v>
      </c>
      <c r="N26" s="21">
        <v>1577.5909999999999</v>
      </c>
    </row>
    <row r="27" spans="1:14" s="31" customFormat="1" ht="52.5" customHeight="1" thickBot="1" x14ac:dyDescent="0.45">
      <c r="A27" s="13" t="s">
        <v>84</v>
      </c>
      <c r="B27" s="32">
        <v>3</v>
      </c>
      <c r="C27" s="24" t="s">
        <v>91</v>
      </c>
      <c r="D27" s="33" t="s">
        <v>92</v>
      </c>
      <c r="E27" s="24" t="s">
        <v>93</v>
      </c>
      <c r="F27" s="15" t="s">
        <v>29</v>
      </c>
      <c r="G27" s="15" t="s">
        <v>38</v>
      </c>
      <c r="H27" s="21">
        <v>81292.784</v>
      </c>
      <c r="I27" s="21">
        <v>69623.106999999989</v>
      </c>
      <c r="J27" s="21">
        <v>14423.290999999999</v>
      </c>
      <c r="K27" s="22">
        <v>2.5430000000000001</v>
      </c>
      <c r="L27" s="20">
        <f t="shared" si="2"/>
        <v>1.7631204972568329E-4</v>
      </c>
      <c r="M27" s="21">
        <v>0</v>
      </c>
      <c r="N27" s="21">
        <v>136492.95000000001</v>
      </c>
    </row>
    <row r="28" spans="1:14" s="31" customFormat="1" ht="52.5" customHeight="1" thickBot="1" x14ac:dyDescent="0.45">
      <c r="A28" s="13" t="s">
        <v>84</v>
      </c>
      <c r="B28" s="34" t="s">
        <v>94</v>
      </c>
      <c r="C28" s="24" t="s">
        <v>91</v>
      </c>
      <c r="D28" s="33" t="s">
        <v>95</v>
      </c>
      <c r="E28" s="24" t="s">
        <v>96</v>
      </c>
      <c r="F28" s="23" t="s">
        <v>29</v>
      </c>
      <c r="G28" s="23" t="s">
        <v>38</v>
      </c>
      <c r="H28" s="21">
        <v>10142</v>
      </c>
      <c r="I28" s="21">
        <v>5200</v>
      </c>
      <c r="J28" s="21">
        <v>2038</v>
      </c>
      <c r="K28" s="22">
        <v>0</v>
      </c>
      <c r="L28" s="20">
        <f t="shared" si="2"/>
        <v>0</v>
      </c>
      <c r="M28" s="21">
        <v>0</v>
      </c>
      <c r="N28" s="21">
        <v>13304</v>
      </c>
    </row>
    <row r="29" spans="1:14" s="31" customFormat="1" ht="52.5" customHeight="1" thickBot="1" x14ac:dyDescent="0.45">
      <c r="A29" s="13" t="s">
        <v>84</v>
      </c>
      <c r="B29" s="34" t="s">
        <v>97</v>
      </c>
      <c r="C29" s="24" t="s">
        <v>91</v>
      </c>
      <c r="D29" s="24" t="s">
        <v>98</v>
      </c>
      <c r="E29" s="24" t="s">
        <v>96</v>
      </c>
      <c r="F29" s="23" t="s">
        <v>29</v>
      </c>
      <c r="G29" s="23" t="s">
        <v>38</v>
      </c>
      <c r="H29" s="21">
        <v>0</v>
      </c>
      <c r="I29" s="21">
        <v>51500</v>
      </c>
      <c r="J29" s="21">
        <v>0</v>
      </c>
      <c r="K29" s="22">
        <v>0</v>
      </c>
      <c r="L29" s="20" t="str">
        <f t="shared" si="2"/>
        <v>-</v>
      </c>
      <c r="M29" s="21">
        <v>0</v>
      </c>
      <c r="N29" s="21">
        <v>51500</v>
      </c>
    </row>
    <row r="30" spans="1:14" s="31" customFormat="1" ht="52.5" customHeight="1" thickBot="1" x14ac:dyDescent="0.45">
      <c r="A30" s="13" t="s">
        <v>84</v>
      </c>
      <c r="B30" s="64" t="s">
        <v>99</v>
      </c>
      <c r="C30" s="24" t="s">
        <v>100</v>
      </c>
      <c r="D30" s="33" t="s">
        <v>101</v>
      </c>
      <c r="E30" s="24" t="s">
        <v>93</v>
      </c>
      <c r="F30" s="23" t="s">
        <v>29</v>
      </c>
      <c r="G30" s="23" t="s">
        <v>38</v>
      </c>
      <c r="H30" s="21">
        <v>63131.555</v>
      </c>
      <c r="I30" s="21">
        <v>5340.6840000000002</v>
      </c>
      <c r="J30" s="21">
        <v>2838.8609999999999</v>
      </c>
      <c r="K30" s="22">
        <v>0.63100000000000001</v>
      </c>
      <c r="L30" s="20">
        <f t="shared" si="2"/>
        <v>2.2227224228308468E-4</v>
      </c>
      <c r="M30" s="19">
        <v>0</v>
      </c>
      <c r="N30" s="21">
        <v>65633.377999999997</v>
      </c>
    </row>
    <row r="31" spans="1:14" s="31" customFormat="1" ht="52.5" customHeight="1" thickBot="1" x14ac:dyDescent="0.45">
      <c r="A31" s="13" t="s">
        <v>84</v>
      </c>
      <c r="B31" s="64" t="s">
        <v>102</v>
      </c>
      <c r="C31" s="24" t="s">
        <v>100</v>
      </c>
      <c r="D31" s="33" t="s">
        <v>103</v>
      </c>
      <c r="E31" s="24" t="s">
        <v>93</v>
      </c>
      <c r="F31" s="23" t="s">
        <v>29</v>
      </c>
      <c r="G31" s="23" t="s">
        <v>38</v>
      </c>
      <c r="H31" s="21">
        <v>17359.935000000001</v>
      </c>
      <c r="I31" s="21">
        <v>34720.093999999997</v>
      </c>
      <c r="J31" s="21">
        <v>7812.3159999999998</v>
      </c>
      <c r="K31" s="22">
        <v>0.99099999999999999</v>
      </c>
      <c r="L31" s="20">
        <f t="shared" si="2"/>
        <v>1.2685098759445982E-4</v>
      </c>
      <c r="M31" s="21">
        <v>0</v>
      </c>
      <c r="N31" s="21">
        <v>44267.712999999996</v>
      </c>
    </row>
    <row r="32" spans="1:14" s="31" customFormat="1" ht="52.5" customHeight="1" thickBot="1" x14ac:dyDescent="0.45">
      <c r="A32" s="13" t="s">
        <v>84</v>
      </c>
      <c r="B32" s="63" t="s">
        <v>104</v>
      </c>
      <c r="C32" s="24" t="s">
        <v>105</v>
      </c>
      <c r="D32" s="24" t="s">
        <v>106</v>
      </c>
      <c r="E32" s="24" t="s">
        <v>93</v>
      </c>
      <c r="F32" s="23" t="s">
        <v>29</v>
      </c>
      <c r="G32" s="23" t="s">
        <v>38</v>
      </c>
      <c r="H32" s="21">
        <v>0</v>
      </c>
      <c r="I32" s="21">
        <v>125000</v>
      </c>
      <c r="J32" s="21" t="s">
        <v>64</v>
      </c>
      <c r="K32" s="22">
        <v>0</v>
      </c>
      <c r="L32" s="20" t="str">
        <f t="shared" si="2"/>
        <v>-</v>
      </c>
      <c r="M32" s="21" t="s">
        <v>64</v>
      </c>
      <c r="N32" s="21">
        <v>125000</v>
      </c>
    </row>
    <row r="33" spans="1:69" s="18" customFormat="1" ht="52.5" customHeight="1" thickBot="1" x14ac:dyDescent="0.45">
      <c r="A33" s="13" t="s">
        <v>107</v>
      </c>
      <c r="B33" s="13">
        <v>1</v>
      </c>
      <c r="C33" s="14" t="s">
        <v>108</v>
      </c>
      <c r="D33" s="14" t="s">
        <v>109</v>
      </c>
      <c r="E33" s="14" t="s">
        <v>110</v>
      </c>
      <c r="F33" s="15" t="s">
        <v>29</v>
      </c>
      <c r="G33" s="15" t="s">
        <v>38</v>
      </c>
      <c r="H33" s="16">
        <v>1571.1890000000001</v>
      </c>
      <c r="I33" s="16">
        <v>175.78700000000001</v>
      </c>
      <c r="J33" s="16">
        <v>818.53099999999995</v>
      </c>
      <c r="K33" s="16">
        <v>30.530999999999999</v>
      </c>
      <c r="L33" s="17">
        <f t="shared" si="2"/>
        <v>3.7299747963119294E-2</v>
      </c>
      <c r="M33" s="16">
        <v>0</v>
      </c>
      <c r="N33" s="16">
        <v>928.44399999999996</v>
      </c>
    </row>
    <row r="34" spans="1:69" s="18" customFormat="1" ht="52.5" customHeight="1" thickBot="1" x14ac:dyDescent="0.45">
      <c r="A34" s="13" t="s">
        <v>107</v>
      </c>
      <c r="B34" s="13">
        <v>2</v>
      </c>
      <c r="C34" s="14" t="s">
        <v>111</v>
      </c>
      <c r="D34" s="14" t="s">
        <v>112</v>
      </c>
      <c r="E34" s="14" t="s">
        <v>113</v>
      </c>
      <c r="F34" s="15" t="s">
        <v>29</v>
      </c>
      <c r="G34" s="15" t="s">
        <v>30</v>
      </c>
      <c r="H34" s="16">
        <v>44008.794999999998</v>
      </c>
      <c r="I34" s="16">
        <v>132639.26</v>
      </c>
      <c r="J34" s="16">
        <v>105416.383</v>
      </c>
      <c r="K34" s="16">
        <v>0</v>
      </c>
      <c r="L34" s="17">
        <f t="shared" ref="L34:L40" si="3">IFERROR(K34/J34,"-")</f>
        <v>0</v>
      </c>
      <c r="M34" s="16">
        <v>0</v>
      </c>
      <c r="N34" s="16">
        <v>71231.672000000006</v>
      </c>
    </row>
    <row r="35" spans="1:69" s="18" customFormat="1" ht="52.5" customHeight="1" thickBot="1" x14ac:dyDescent="0.45">
      <c r="A35" s="13" t="s">
        <v>107</v>
      </c>
      <c r="B35" s="13">
        <v>3</v>
      </c>
      <c r="C35" s="14" t="s">
        <v>114</v>
      </c>
      <c r="D35" s="14" t="s">
        <v>115</v>
      </c>
      <c r="E35" s="14" t="s">
        <v>116</v>
      </c>
      <c r="F35" s="15" t="s">
        <v>29</v>
      </c>
      <c r="G35" s="15" t="s">
        <v>30</v>
      </c>
      <c r="H35" s="16">
        <v>7227.835</v>
      </c>
      <c r="I35" s="16">
        <v>1.0999999999999999E-2</v>
      </c>
      <c r="J35" s="16">
        <v>1105.325</v>
      </c>
      <c r="K35" s="16">
        <v>55.825000000000003</v>
      </c>
      <c r="L35" s="17">
        <f t="shared" si="3"/>
        <v>5.0505507429941421E-2</v>
      </c>
      <c r="M35" s="16">
        <v>0</v>
      </c>
      <c r="N35" s="16">
        <v>6122.5209999999997</v>
      </c>
    </row>
    <row r="36" spans="1:69" s="18" customFormat="1" ht="52.5" customHeight="1" thickBot="1" x14ac:dyDescent="0.45">
      <c r="A36" s="13" t="s">
        <v>107</v>
      </c>
      <c r="B36" s="13">
        <v>4</v>
      </c>
      <c r="C36" s="14" t="s">
        <v>117</v>
      </c>
      <c r="D36" s="14" t="s">
        <v>118</v>
      </c>
      <c r="E36" s="14" t="s">
        <v>113</v>
      </c>
      <c r="F36" s="15" t="s">
        <v>29</v>
      </c>
      <c r="G36" s="15" t="s">
        <v>30</v>
      </c>
      <c r="H36" s="16">
        <v>102350.049</v>
      </c>
      <c r="I36" s="16">
        <v>3.6349999999999998</v>
      </c>
      <c r="J36" s="16">
        <v>22442.260999999999</v>
      </c>
      <c r="K36" s="16">
        <v>10897.624</v>
      </c>
      <c r="L36" s="17">
        <f t="shared" si="3"/>
        <v>0.48558494173113842</v>
      </c>
      <c r="M36" s="16">
        <v>0</v>
      </c>
      <c r="N36" s="16">
        <v>79911.422999999995</v>
      </c>
    </row>
    <row r="37" spans="1:69" s="18" customFormat="1" ht="52.5" customHeight="1" thickBot="1" x14ac:dyDescent="0.45">
      <c r="A37" s="13" t="s">
        <v>107</v>
      </c>
      <c r="B37" s="13">
        <v>5</v>
      </c>
      <c r="C37" s="14" t="s">
        <v>119</v>
      </c>
      <c r="D37" s="14" t="s">
        <v>120</v>
      </c>
      <c r="E37" s="14" t="s">
        <v>116</v>
      </c>
      <c r="F37" s="15" t="s">
        <v>29</v>
      </c>
      <c r="G37" s="15" t="s">
        <v>30</v>
      </c>
      <c r="H37" s="35">
        <v>8880.5290000000023</v>
      </c>
      <c r="I37" s="16">
        <v>1.0999999999999999E-2</v>
      </c>
      <c r="J37" s="16">
        <v>321.86200000000002</v>
      </c>
      <c r="K37" s="16">
        <v>46.392000000000003</v>
      </c>
      <c r="L37" s="17">
        <f t="shared" si="3"/>
        <v>0.14413630686443257</v>
      </c>
      <c r="M37" s="16">
        <v>0</v>
      </c>
      <c r="N37" s="16">
        <v>8558.6780000000035</v>
      </c>
    </row>
    <row r="38" spans="1:69" s="18" customFormat="1" ht="52.5" customHeight="1" thickBot="1" x14ac:dyDescent="0.45">
      <c r="A38" s="13" t="s">
        <v>107</v>
      </c>
      <c r="B38" s="13">
        <v>6</v>
      </c>
      <c r="C38" s="14" t="s">
        <v>121</v>
      </c>
      <c r="D38" s="14" t="s">
        <v>122</v>
      </c>
      <c r="E38" s="14" t="s">
        <v>123</v>
      </c>
      <c r="F38" s="15" t="s">
        <v>29</v>
      </c>
      <c r="G38" s="15" t="s">
        <v>63</v>
      </c>
      <c r="H38" s="35">
        <v>134494.834</v>
      </c>
      <c r="I38" s="16">
        <v>2959519.4019999998</v>
      </c>
      <c r="J38" s="16">
        <v>735192.02800000005</v>
      </c>
      <c r="K38" s="16">
        <v>49.165999999999997</v>
      </c>
      <c r="L38" s="17">
        <f t="shared" si="3"/>
        <v>6.687504505965616E-5</v>
      </c>
      <c r="M38" s="16">
        <v>0</v>
      </c>
      <c r="N38" s="16">
        <v>2358822.2080000001</v>
      </c>
    </row>
    <row r="39" spans="1:69" s="18" customFormat="1" ht="52.5" customHeight="1" thickBot="1" x14ac:dyDescent="0.45">
      <c r="A39" s="13" t="s">
        <v>107</v>
      </c>
      <c r="B39" s="63" t="s">
        <v>124</v>
      </c>
      <c r="C39" s="14" t="s">
        <v>91</v>
      </c>
      <c r="D39" s="14" t="s">
        <v>95</v>
      </c>
      <c r="E39" s="14" t="s">
        <v>96</v>
      </c>
      <c r="F39" s="15" t="s">
        <v>29</v>
      </c>
      <c r="G39" s="15" t="s">
        <v>38</v>
      </c>
      <c r="H39" s="16">
        <v>10142.097</v>
      </c>
      <c r="I39" s="16">
        <v>5200.1940000000004</v>
      </c>
      <c r="J39" s="16">
        <v>2038.44</v>
      </c>
      <c r="K39" s="16">
        <v>0</v>
      </c>
      <c r="L39" s="17">
        <f t="shared" si="3"/>
        <v>0</v>
      </c>
      <c r="M39" s="16">
        <v>0</v>
      </c>
      <c r="N39" s="16">
        <v>13303.851000000001</v>
      </c>
    </row>
    <row r="40" spans="1:69" s="18" customFormat="1" ht="52.5" customHeight="1" thickBot="1" x14ac:dyDescent="0.45">
      <c r="A40" s="13" t="s">
        <v>107</v>
      </c>
      <c r="B40" s="63" t="s">
        <v>125</v>
      </c>
      <c r="C40" s="14" t="s">
        <v>91</v>
      </c>
      <c r="D40" s="14" t="s">
        <v>126</v>
      </c>
      <c r="E40" s="14" t="s">
        <v>96</v>
      </c>
      <c r="F40" s="15" t="s">
        <v>29</v>
      </c>
      <c r="G40" s="15" t="s">
        <v>38</v>
      </c>
      <c r="H40" s="35">
        <v>45899.262000000002</v>
      </c>
      <c r="I40" s="16">
        <v>3209.5369999999998</v>
      </c>
      <c r="J40" s="16">
        <v>32650.816999999999</v>
      </c>
      <c r="K40" s="16">
        <v>96.703000000000003</v>
      </c>
      <c r="L40" s="17">
        <f t="shared" si="3"/>
        <v>2.9617329330534057E-3</v>
      </c>
      <c r="M40" s="16">
        <v>0</v>
      </c>
      <c r="N40" s="16">
        <v>16457.982</v>
      </c>
    </row>
    <row r="41" spans="1:69" s="18" customFormat="1" ht="52.5" customHeight="1" thickBot="1" x14ac:dyDescent="0.45">
      <c r="A41" s="13" t="s">
        <v>107</v>
      </c>
      <c r="B41" s="13">
        <v>8</v>
      </c>
      <c r="C41" s="14" t="s">
        <v>127</v>
      </c>
      <c r="D41" s="14" t="s">
        <v>128</v>
      </c>
      <c r="E41" s="14" t="s">
        <v>129</v>
      </c>
      <c r="F41" s="15" t="s">
        <v>29</v>
      </c>
      <c r="G41" s="15" t="s">
        <v>30</v>
      </c>
      <c r="H41" s="35">
        <v>0</v>
      </c>
      <c r="I41" s="16">
        <v>172662.486</v>
      </c>
      <c r="J41" s="16">
        <v>1076.7329999999999</v>
      </c>
      <c r="K41" s="16">
        <v>5.0330000000000004</v>
      </c>
      <c r="L41" s="17">
        <f t="shared" si="2"/>
        <v>4.6743250183657421E-3</v>
      </c>
      <c r="M41" s="16">
        <v>0</v>
      </c>
      <c r="N41" s="16">
        <v>171585.753</v>
      </c>
      <c r="BQ41" s="18">
        <v>24137.975999999999</v>
      </c>
    </row>
    <row r="42" spans="1:69" s="18" customFormat="1" ht="52.5" customHeight="1" thickBot="1" x14ac:dyDescent="0.45">
      <c r="A42" s="13" t="s">
        <v>130</v>
      </c>
      <c r="B42" s="64">
        <v>1</v>
      </c>
      <c r="C42" s="24" t="s">
        <v>131</v>
      </c>
      <c r="D42" s="24" t="s">
        <v>132</v>
      </c>
      <c r="E42" s="24" t="s">
        <v>133</v>
      </c>
      <c r="F42" s="23" t="s">
        <v>29</v>
      </c>
      <c r="G42" s="23" t="s">
        <v>30</v>
      </c>
      <c r="H42" s="21">
        <v>20.765000000000001</v>
      </c>
      <c r="I42" s="21">
        <v>41.040999999999997</v>
      </c>
      <c r="J42" s="19">
        <v>1.736</v>
      </c>
      <c r="K42" s="16">
        <v>1.736</v>
      </c>
      <c r="L42" s="17">
        <f>IFERROR(K42/J42,"-")</f>
        <v>1</v>
      </c>
      <c r="M42" s="19">
        <v>41.040999999999997</v>
      </c>
      <c r="N42" s="19">
        <v>19.029</v>
      </c>
    </row>
    <row r="43" spans="1:69" s="18" customFormat="1" ht="52.5" customHeight="1" thickBot="1" x14ac:dyDescent="0.45">
      <c r="A43" s="13" t="s">
        <v>130</v>
      </c>
      <c r="B43" s="63">
        <v>2</v>
      </c>
      <c r="C43" s="14" t="s">
        <v>134</v>
      </c>
      <c r="D43" s="14" t="s">
        <v>135</v>
      </c>
      <c r="E43" s="14" t="s">
        <v>133</v>
      </c>
      <c r="F43" s="15" t="s">
        <v>136</v>
      </c>
      <c r="G43" s="15" t="s">
        <v>83</v>
      </c>
      <c r="H43" s="19">
        <v>1011.832</v>
      </c>
      <c r="I43" s="19">
        <v>32.124000000000002</v>
      </c>
      <c r="J43" s="19">
        <v>49.216999999999999</v>
      </c>
      <c r="K43" s="16">
        <v>19.033999999999999</v>
      </c>
      <c r="L43" s="17">
        <f t="shared" ref="L43:L99" si="4">IFERROR(K43/J43,"-")</f>
        <v>0.386736290306195</v>
      </c>
      <c r="M43" s="19">
        <v>0</v>
      </c>
      <c r="N43" s="19">
        <v>994.73900000000003</v>
      </c>
    </row>
    <row r="44" spans="1:69" s="18" customFormat="1" ht="52.5" customHeight="1" thickBot="1" x14ac:dyDescent="0.45">
      <c r="A44" s="13" t="s">
        <v>130</v>
      </c>
      <c r="B44" s="64">
        <v>3</v>
      </c>
      <c r="C44" s="24" t="s">
        <v>137</v>
      </c>
      <c r="D44" s="24" t="s">
        <v>138</v>
      </c>
      <c r="E44" s="24" t="s">
        <v>133</v>
      </c>
      <c r="F44" s="23" t="s">
        <v>34</v>
      </c>
      <c r="G44" s="23" t="s">
        <v>139</v>
      </c>
      <c r="H44" s="21">
        <v>583.75099999999998</v>
      </c>
      <c r="I44" s="21">
        <v>88.685000000000002</v>
      </c>
      <c r="J44" s="21">
        <v>66.287999999999997</v>
      </c>
      <c r="K44" s="16">
        <v>10.273</v>
      </c>
      <c r="L44" s="17">
        <f t="shared" si="4"/>
        <v>0.15497525947381124</v>
      </c>
      <c r="M44" s="21">
        <v>0</v>
      </c>
      <c r="N44" s="21">
        <v>606.14800000000002</v>
      </c>
    </row>
    <row r="45" spans="1:69" s="18" customFormat="1" ht="52.5" customHeight="1" thickBot="1" x14ac:dyDescent="0.45">
      <c r="A45" s="13" t="s">
        <v>130</v>
      </c>
      <c r="B45" s="64" t="s">
        <v>140</v>
      </c>
      <c r="C45" s="36" t="s">
        <v>141</v>
      </c>
      <c r="D45" s="36" t="s">
        <v>142</v>
      </c>
      <c r="E45" s="24" t="s">
        <v>143</v>
      </c>
      <c r="F45" s="23" t="s">
        <v>136</v>
      </c>
      <c r="G45" s="23" t="s">
        <v>83</v>
      </c>
      <c r="H45" s="21">
        <v>1221.7325040000001</v>
      </c>
      <c r="I45" s="21">
        <v>111.518</v>
      </c>
      <c r="J45" s="21">
        <v>0.08</v>
      </c>
      <c r="K45" s="16">
        <v>0.08</v>
      </c>
      <c r="L45" s="17">
        <f t="shared" si="4"/>
        <v>1</v>
      </c>
      <c r="M45" s="21">
        <v>0</v>
      </c>
      <c r="N45" s="21">
        <v>1333.17</v>
      </c>
    </row>
    <row r="46" spans="1:69" s="18" customFormat="1" ht="52.5" customHeight="1" thickBot="1" x14ac:dyDescent="0.45">
      <c r="A46" s="13" t="s">
        <v>130</v>
      </c>
      <c r="B46" s="64" t="s">
        <v>99</v>
      </c>
      <c r="C46" s="24" t="s">
        <v>144</v>
      </c>
      <c r="D46" s="24" t="s">
        <v>145</v>
      </c>
      <c r="E46" s="24" t="s">
        <v>146</v>
      </c>
      <c r="F46" s="23" t="s">
        <v>29</v>
      </c>
      <c r="G46" s="23" t="s">
        <v>147</v>
      </c>
      <c r="H46" s="22">
        <v>37946.517</v>
      </c>
      <c r="I46" s="22">
        <v>22996.46</v>
      </c>
      <c r="J46" s="22">
        <v>22491.267</v>
      </c>
      <c r="K46" s="16">
        <v>0</v>
      </c>
      <c r="L46" s="17">
        <f t="shared" si="4"/>
        <v>0</v>
      </c>
      <c r="M46" s="21">
        <v>0</v>
      </c>
      <c r="N46" s="22">
        <v>38451.71</v>
      </c>
    </row>
    <row r="47" spans="1:69" s="18" customFormat="1" ht="52.5" customHeight="1" thickBot="1" x14ac:dyDescent="0.45">
      <c r="A47" s="13" t="s">
        <v>130</v>
      </c>
      <c r="B47" s="64" t="s">
        <v>102</v>
      </c>
      <c r="C47" s="24" t="s">
        <v>144</v>
      </c>
      <c r="D47" s="24" t="s">
        <v>148</v>
      </c>
      <c r="E47" s="24" t="s">
        <v>146</v>
      </c>
      <c r="F47" s="23" t="s">
        <v>38</v>
      </c>
      <c r="G47" s="23" t="s">
        <v>30</v>
      </c>
      <c r="H47" s="21">
        <v>16.367000000000001</v>
      </c>
      <c r="I47" s="21">
        <v>0</v>
      </c>
      <c r="J47" s="21">
        <v>0</v>
      </c>
      <c r="K47" s="16">
        <v>0</v>
      </c>
      <c r="L47" s="17" t="str">
        <f t="shared" si="4"/>
        <v>-</v>
      </c>
      <c r="M47" s="21">
        <v>16.367000000000001</v>
      </c>
      <c r="N47" s="21">
        <v>0</v>
      </c>
    </row>
    <row r="48" spans="1:69" s="18" customFormat="1" ht="52.5" customHeight="1" thickBot="1" x14ac:dyDescent="0.45">
      <c r="A48" s="13" t="s">
        <v>130</v>
      </c>
      <c r="B48" s="64">
        <v>6</v>
      </c>
      <c r="C48" s="24" t="s">
        <v>149</v>
      </c>
      <c r="D48" s="24" t="s">
        <v>150</v>
      </c>
      <c r="E48" s="24" t="s">
        <v>151</v>
      </c>
      <c r="F48" s="23" t="s">
        <v>29</v>
      </c>
      <c r="G48" s="23" t="s">
        <v>147</v>
      </c>
      <c r="H48" s="21">
        <v>11953.224</v>
      </c>
      <c r="I48" s="21">
        <v>104.593</v>
      </c>
      <c r="J48" s="22">
        <v>1466.8440000000001</v>
      </c>
      <c r="K48" s="16">
        <v>14.457000000000001</v>
      </c>
      <c r="L48" s="17">
        <f t="shared" si="4"/>
        <v>9.8558537922233038E-3</v>
      </c>
      <c r="M48" s="21">
        <v>0</v>
      </c>
      <c r="N48" s="21">
        <v>10590.973</v>
      </c>
    </row>
    <row r="49" spans="1:14" s="18" customFormat="1" ht="52.5" customHeight="1" thickBot="1" x14ac:dyDescent="0.45">
      <c r="A49" s="13" t="s">
        <v>130</v>
      </c>
      <c r="B49" s="64">
        <v>7</v>
      </c>
      <c r="C49" s="24" t="s">
        <v>152</v>
      </c>
      <c r="D49" s="24" t="s">
        <v>153</v>
      </c>
      <c r="E49" s="24" t="s">
        <v>154</v>
      </c>
      <c r="F49" s="23" t="s">
        <v>29</v>
      </c>
      <c r="G49" s="23" t="s">
        <v>147</v>
      </c>
      <c r="H49" s="21">
        <v>255.86</v>
      </c>
      <c r="I49" s="21">
        <v>2E-3</v>
      </c>
      <c r="J49" s="16">
        <v>0.04</v>
      </c>
      <c r="K49" s="16">
        <v>0.04</v>
      </c>
      <c r="L49" s="17">
        <f t="shared" si="4"/>
        <v>1</v>
      </c>
      <c r="M49" s="21">
        <v>0</v>
      </c>
      <c r="N49" s="21">
        <v>255.822</v>
      </c>
    </row>
    <row r="50" spans="1:14" s="18" customFormat="1" ht="52.5" customHeight="1" thickBot="1" x14ac:dyDescent="0.45">
      <c r="A50" s="13" t="s">
        <v>130</v>
      </c>
      <c r="B50" s="64">
        <v>8</v>
      </c>
      <c r="C50" s="24" t="s">
        <v>155</v>
      </c>
      <c r="D50" s="24" t="s">
        <v>156</v>
      </c>
      <c r="E50" s="24" t="s">
        <v>157</v>
      </c>
      <c r="F50" s="23" t="s">
        <v>29</v>
      </c>
      <c r="G50" s="23" t="s">
        <v>30</v>
      </c>
      <c r="H50" s="21">
        <v>37522.990999999995</v>
      </c>
      <c r="I50" s="21">
        <v>4500</v>
      </c>
      <c r="J50" s="21">
        <v>6365.9319999999998</v>
      </c>
      <c r="K50" s="16">
        <v>20.119</v>
      </c>
      <c r="L50" s="17">
        <f t="shared" si="4"/>
        <v>3.1604170449825728E-3</v>
      </c>
      <c r="M50" s="21">
        <v>0</v>
      </c>
      <c r="N50" s="21">
        <v>35657.059000000001</v>
      </c>
    </row>
    <row r="51" spans="1:14" s="18" customFormat="1" ht="52.5" customHeight="1" thickBot="1" x14ac:dyDescent="0.45">
      <c r="A51" s="13" t="s">
        <v>130</v>
      </c>
      <c r="B51" s="64">
        <v>9</v>
      </c>
      <c r="C51" s="24" t="s">
        <v>158</v>
      </c>
      <c r="D51" s="24" t="s">
        <v>159</v>
      </c>
      <c r="E51" s="24" t="s">
        <v>160</v>
      </c>
      <c r="F51" s="23" t="s">
        <v>29</v>
      </c>
      <c r="G51" s="23" t="s">
        <v>30</v>
      </c>
      <c r="H51" s="21">
        <v>1406.979</v>
      </c>
      <c r="I51" s="21">
        <v>781.50800000000004</v>
      </c>
      <c r="J51" s="21">
        <v>982.024</v>
      </c>
      <c r="K51" s="16">
        <v>8.2750000000000004</v>
      </c>
      <c r="L51" s="17">
        <f t="shared" si="4"/>
        <v>8.4264743020537186E-3</v>
      </c>
      <c r="M51" s="21">
        <v>0</v>
      </c>
      <c r="N51" s="21">
        <v>1206.463</v>
      </c>
    </row>
    <row r="52" spans="1:14" s="18" customFormat="1" ht="52.5" customHeight="1" thickBot="1" x14ac:dyDescent="0.45">
      <c r="A52" s="13" t="s">
        <v>130</v>
      </c>
      <c r="B52" s="64">
        <v>10</v>
      </c>
      <c r="C52" s="24" t="s">
        <v>161</v>
      </c>
      <c r="D52" s="24" t="s">
        <v>162</v>
      </c>
      <c r="E52" s="24" t="s">
        <v>163</v>
      </c>
      <c r="F52" s="23" t="s">
        <v>29</v>
      </c>
      <c r="G52" s="23" t="s">
        <v>164</v>
      </c>
      <c r="H52" s="21">
        <v>100712.55</v>
      </c>
      <c r="I52" s="22">
        <v>15249.043</v>
      </c>
      <c r="J52" s="37">
        <v>25720.296999999999</v>
      </c>
      <c r="K52" s="16">
        <v>459.05399999999997</v>
      </c>
      <c r="L52" s="17">
        <f t="shared" si="4"/>
        <v>1.784792765029113E-2</v>
      </c>
      <c r="M52" s="37">
        <v>0</v>
      </c>
      <c r="N52" s="37">
        <v>90241.297000000006</v>
      </c>
    </row>
    <row r="53" spans="1:14" s="18" customFormat="1" ht="52.5" customHeight="1" thickBot="1" x14ac:dyDescent="0.45">
      <c r="A53" s="13" t="s">
        <v>130</v>
      </c>
      <c r="B53" s="64">
        <v>11</v>
      </c>
      <c r="C53" s="24" t="s">
        <v>165</v>
      </c>
      <c r="D53" s="24" t="s">
        <v>166</v>
      </c>
      <c r="E53" s="24" t="s">
        <v>167</v>
      </c>
      <c r="F53" s="23" t="s">
        <v>29</v>
      </c>
      <c r="G53" s="23" t="s">
        <v>168</v>
      </c>
      <c r="H53" s="21">
        <v>72039.907999999996</v>
      </c>
      <c r="I53" s="21">
        <v>38184.515999999996</v>
      </c>
      <c r="J53" s="21">
        <v>95907.104000000007</v>
      </c>
      <c r="K53" s="16">
        <v>0</v>
      </c>
      <c r="L53" s="17">
        <f t="shared" si="4"/>
        <v>0</v>
      </c>
      <c r="M53" s="21">
        <v>0</v>
      </c>
      <c r="N53" s="21">
        <v>14317.319999999992</v>
      </c>
    </row>
    <row r="54" spans="1:14" s="18" customFormat="1" ht="52.5" customHeight="1" thickBot="1" x14ac:dyDescent="0.45">
      <c r="A54" s="13" t="s">
        <v>130</v>
      </c>
      <c r="B54" s="64">
        <v>12</v>
      </c>
      <c r="C54" s="24" t="s">
        <v>169</v>
      </c>
      <c r="D54" s="24" t="s">
        <v>170</v>
      </c>
      <c r="E54" s="24" t="s">
        <v>171</v>
      </c>
      <c r="F54" s="23" t="s">
        <v>29</v>
      </c>
      <c r="G54" s="23" t="s">
        <v>30</v>
      </c>
      <c r="H54" s="21">
        <v>808.548</v>
      </c>
      <c r="I54" s="21">
        <v>3.278</v>
      </c>
      <c r="J54" s="21">
        <v>5.6820000000000004</v>
      </c>
      <c r="K54" s="16">
        <v>1.524</v>
      </c>
      <c r="L54" s="17">
        <f t="shared" si="4"/>
        <v>0.26821541710665259</v>
      </c>
      <c r="M54" s="21">
        <v>110.208</v>
      </c>
      <c r="N54" s="21">
        <v>695.94899999999996</v>
      </c>
    </row>
    <row r="55" spans="1:14" s="18" customFormat="1" ht="52.5" customHeight="1" thickBot="1" x14ac:dyDescent="0.45">
      <c r="A55" s="13" t="s">
        <v>130</v>
      </c>
      <c r="B55" s="64">
        <v>13</v>
      </c>
      <c r="C55" s="24" t="s">
        <v>172</v>
      </c>
      <c r="D55" s="24" t="s">
        <v>173</v>
      </c>
      <c r="E55" s="24" t="s">
        <v>174</v>
      </c>
      <c r="F55" s="23" t="s">
        <v>29</v>
      </c>
      <c r="G55" s="23" t="s">
        <v>175</v>
      </c>
      <c r="H55" s="21">
        <v>383.25299999999999</v>
      </c>
      <c r="I55" s="21">
        <v>2.5139999999999998</v>
      </c>
      <c r="J55" s="21">
        <v>7.6130000000000004</v>
      </c>
      <c r="K55" s="16">
        <v>1.5369999999999999</v>
      </c>
      <c r="L55" s="17">
        <f t="shared" si="4"/>
        <v>0.20189150137921974</v>
      </c>
      <c r="M55" s="21">
        <v>33.280999999999999</v>
      </c>
      <c r="N55" s="21">
        <v>344.87299999999999</v>
      </c>
    </row>
    <row r="56" spans="1:14" s="18" customFormat="1" ht="52.5" customHeight="1" thickBot="1" x14ac:dyDescent="0.45">
      <c r="A56" s="13" t="s">
        <v>130</v>
      </c>
      <c r="B56" s="63" t="s">
        <v>176</v>
      </c>
      <c r="C56" s="38" t="s">
        <v>177</v>
      </c>
      <c r="D56" s="38" t="s">
        <v>178</v>
      </c>
      <c r="E56" s="14" t="s">
        <v>179</v>
      </c>
      <c r="F56" s="15" t="s">
        <v>29</v>
      </c>
      <c r="G56" s="15" t="s">
        <v>180</v>
      </c>
      <c r="H56" s="19">
        <v>8.94</v>
      </c>
      <c r="I56" s="19">
        <v>5168.5389999999998</v>
      </c>
      <c r="J56" s="19">
        <v>2597.4720000000002</v>
      </c>
      <c r="K56" s="16">
        <v>0.83399999999999996</v>
      </c>
      <c r="L56" s="17">
        <f t="shared" si="4"/>
        <v>3.2108142070443876E-4</v>
      </c>
      <c r="M56" s="19">
        <v>0</v>
      </c>
      <c r="N56" s="19">
        <v>2580.0100000000002</v>
      </c>
    </row>
    <row r="57" spans="1:14" s="18" customFormat="1" ht="52.5" customHeight="1" thickBot="1" x14ac:dyDescent="0.45">
      <c r="A57" s="13" t="s">
        <v>130</v>
      </c>
      <c r="B57" s="64" t="s">
        <v>181</v>
      </c>
      <c r="C57" s="24" t="s">
        <v>182</v>
      </c>
      <c r="D57" s="24" t="s">
        <v>183</v>
      </c>
      <c r="E57" s="24" t="s">
        <v>184</v>
      </c>
      <c r="F57" s="23" t="s">
        <v>29</v>
      </c>
      <c r="G57" s="23" t="s">
        <v>185</v>
      </c>
      <c r="H57" s="21">
        <v>1526.7729999999999</v>
      </c>
      <c r="I57" s="21">
        <v>3.1869999999999998</v>
      </c>
      <c r="J57" s="21">
        <v>235.709</v>
      </c>
      <c r="K57" s="16">
        <v>12.278</v>
      </c>
      <c r="L57" s="17">
        <f t="shared" si="4"/>
        <v>5.2089652919489714E-2</v>
      </c>
      <c r="M57" s="21">
        <v>0</v>
      </c>
      <c r="N57" s="21">
        <v>1294.252</v>
      </c>
    </row>
    <row r="58" spans="1:14" s="18" customFormat="1" ht="52.5" customHeight="1" thickBot="1" x14ac:dyDescent="0.45">
      <c r="A58" s="13" t="s">
        <v>130</v>
      </c>
      <c r="B58" s="64" t="s">
        <v>186</v>
      </c>
      <c r="C58" s="24" t="s">
        <v>182</v>
      </c>
      <c r="D58" s="24" t="s">
        <v>187</v>
      </c>
      <c r="E58" s="24" t="s">
        <v>184</v>
      </c>
      <c r="F58" s="23" t="s">
        <v>29</v>
      </c>
      <c r="G58" s="23" t="s">
        <v>185</v>
      </c>
      <c r="H58" s="21">
        <v>2360.8910000000001</v>
      </c>
      <c r="I58" s="21">
        <v>1.736</v>
      </c>
      <c r="J58" s="21">
        <v>302.346</v>
      </c>
      <c r="K58" s="16">
        <v>7.7409999999999997</v>
      </c>
      <c r="L58" s="17">
        <f t="shared" si="4"/>
        <v>2.5603116958716171E-2</v>
      </c>
      <c r="M58" s="21">
        <v>0</v>
      </c>
      <c r="N58" s="21">
        <v>2060.2809999999999</v>
      </c>
    </row>
    <row r="59" spans="1:14" s="18" customFormat="1" ht="52.5" customHeight="1" thickBot="1" x14ac:dyDescent="0.45">
      <c r="A59" s="13" t="s">
        <v>130</v>
      </c>
      <c r="B59" s="64" t="s">
        <v>188</v>
      </c>
      <c r="C59" s="24" t="s">
        <v>182</v>
      </c>
      <c r="D59" s="24" t="s">
        <v>189</v>
      </c>
      <c r="E59" s="24" t="s">
        <v>184</v>
      </c>
      <c r="F59" s="23" t="s">
        <v>29</v>
      </c>
      <c r="G59" s="23" t="s">
        <v>185</v>
      </c>
      <c r="H59" s="21">
        <v>3.0579999999999998</v>
      </c>
      <c r="I59" s="21">
        <v>0</v>
      </c>
      <c r="J59" s="21">
        <v>0.17899999999999999</v>
      </c>
      <c r="K59" s="16">
        <v>4.7E-2</v>
      </c>
      <c r="L59" s="17">
        <f t="shared" si="4"/>
        <v>0.26256983240223464</v>
      </c>
      <c r="M59" s="21">
        <v>2.879</v>
      </c>
      <c r="N59" s="21">
        <v>0</v>
      </c>
    </row>
    <row r="60" spans="1:14" s="18" customFormat="1" ht="52.5" customHeight="1" thickBot="1" x14ac:dyDescent="0.45">
      <c r="A60" s="13" t="s">
        <v>130</v>
      </c>
      <c r="B60" s="64" t="s">
        <v>190</v>
      </c>
      <c r="C60" s="24" t="s">
        <v>191</v>
      </c>
      <c r="D60" s="24" t="s">
        <v>192</v>
      </c>
      <c r="E60" s="24" t="s">
        <v>193</v>
      </c>
      <c r="F60" s="23" t="s">
        <v>34</v>
      </c>
      <c r="G60" s="23" t="s">
        <v>139</v>
      </c>
      <c r="H60" s="21">
        <v>4.2670000000000003</v>
      </c>
      <c r="I60" s="21">
        <v>4.2670000000000003</v>
      </c>
      <c r="J60" s="21">
        <v>0</v>
      </c>
      <c r="K60" s="16">
        <v>0</v>
      </c>
      <c r="L60" s="17" t="str">
        <f t="shared" si="4"/>
        <v>-</v>
      </c>
      <c r="M60" s="21">
        <v>4.2670000000000003</v>
      </c>
      <c r="N60" s="21">
        <v>4.2670000000000003</v>
      </c>
    </row>
    <row r="61" spans="1:14" s="18" customFormat="1" ht="52.5" customHeight="1" thickBot="1" x14ac:dyDescent="0.45">
      <c r="A61" s="13" t="s">
        <v>130</v>
      </c>
      <c r="B61" s="64" t="s">
        <v>194</v>
      </c>
      <c r="C61" s="24" t="s">
        <v>191</v>
      </c>
      <c r="D61" s="24" t="s">
        <v>195</v>
      </c>
      <c r="E61" s="24" t="s">
        <v>193</v>
      </c>
      <c r="F61" s="23" t="s">
        <v>34</v>
      </c>
      <c r="G61" s="23" t="s">
        <v>139</v>
      </c>
      <c r="H61" s="21">
        <v>1687.865</v>
      </c>
      <c r="I61" s="21">
        <v>11.433</v>
      </c>
      <c r="J61" s="21">
        <v>0</v>
      </c>
      <c r="K61" s="16">
        <v>0</v>
      </c>
      <c r="L61" s="17" t="str">
        <f t="shared" si="4"/>
        <v>-</v>
      </c>
      <c r="M61" s="21">
        <v>1687.865</v>
      </c>
      <c r="N61" s="21">
        <v>11.433</v>
      </c>
    </row>
    <row r="62" spans="1:14" s="18" customFormat="1" ht="52.5" customHeight="1" thickBot="1" x14ac:dyDescent="0.45">
      <c r="A62" s="13" t="s">
        <v>130</v>
      </c>
      <c r="B62" s="64">
        <v>17</v>
      </c>
      <c r="C62" s="24" t="s">
        <v>196</v>
      </c>
      <c r="D62" s="24" t="s">
        <v>197</v>
      </c>
      <c r="E62" s="14" t="s">
        <v>198</v>
      </c>
      <c r="F62" s="23" t="s">
        <v>29</v>
      </c>
      <c r="G62" s="23" t="s">
        <v>185</v>
      </c>
      <c r="H62" s="21">
        <v>10817.316000000001</v>
      </c>
      <c r="I62" s="21">
        <v>0.45400000000000001</v>
      </c>
      <c r="J62" s="21">
        <v>698.28599999999994</v>
      </c>
      <c r="K62" s="16">
        <v>30.355</v>
      </c>
      <c r="L62" s="17">
        <f t="shared" si="4"/>
        <v>4.3470726894137939E-2</v>
      </c>
      <c r="M62" s="21">
        <v>0</v>
      </c>
      <c r="N62" s="21">
        <v>10119.483</v>
      </c>
    </row>
    <row r="63" spans="1:14" s="18" customFormat="1" ht="52.5" customHeight="1" thickBot="1" x14ac:dyDescent="0.45">
      <c r="A63" s="13" t="s">
        <v>130</v>
      </c>
      <c r="B63" s="64">
        <v>18</v>
      </c>
      <c r="C63" s="39" t="s">
        <v>199</v>
      </c>
      <c r="D63" s="39" t="s">
        <v>200</v>
      </c>
      <c r="E63" s="39" t="s">
        <v>201</v>
      </c>
      <c r="F63" s="40" t="s">
        <v>29</v>
      </c>
      <c r="G63" s="40" t="s">
        <v>147</v>
      </c>
      <c r="H63" s="41">
        <v>60133.188999999998</v>
      </c>
      <c r="I63" s="41">
        <v>22791.098999999998</v>
      </c>
      <c r="J63" s="41">
        <v>29036.356</v>
      </c>
      <c r="K63" s="16">
        <v>0</v>
      </c>
      <c r="L63" s="17">
        <f t="shared" si="4"/>
        <v>0</v>
      </c>
      <c r="M63" s="21">
        <v>0</v>
      </c>
      <c r="N63" s="41">
        <v>53887.932000000001</v>
      </c>
    </row>
    <row r="64" spans="1:14" s="18" customFormat="1" ht="52.5" customHeight="1" thickBot="1" x14ac:dyDescent="0.45">
      <c r="A64" s="13" t="s">
        <v>130</v>
      </c>
      <c r="B64" s="64">
        <v>19</v>
      </c>
      <c r="C64" s="24" t="s">
        <v>91</v>
      </c>
      <c r="D64" s="24" t="s">
        <v>202</v>
      </c>
      <c r="E64" s="24" t="s">
        <v>203</v>
      </c>
      <c r="F64" s="23" t="s">
        <v>29</v>
      </c>
      <c r="G64" s="23" t="s">
        <v>38</v>
      </c>
      <c r="H64" s="21">
        <v>4743.29</v>
      </c>
      <c r="I64" s="21">
        <v>3101.223</v>
      </c>
      <c r="J64" s="21">
        <v>1880.2380000000001</v>
      </c>
      <c r="K64" s="16">
        <v>47.631999999999998</v>
      </c>
      <c r="L64" s="17">
        <f t="shared" si="4"/>
        <v>2.5332963167428803E-2</v>
      </c>
      <c r="M64" s="21">
        <v>0</v>
      </c>
      <c r="N64" s="21">
        <v>5964.2759999999998</v>
      </c>
    </row>
    <row r="65" spans="1:14" s="18" customFormat="1" ht="52.5" customHeight="1" thickBot="1" x14ac:dyDescent="0.45">
      <c r="A65" s="13" t="s">
        <v>130</v>
      </c>
      <c r="B65" s="64">
        <v>20</v>
      </c>
      <c r="C65" s="24" t="s">
        <v>204</v>
      </c>
      <c r="D65" s="24" t="s">
        <v>205</v>
      </c>
      <c r="E65" s="24" t="s">
        <v>206</v>
      </c>
      <c r="F65" s="23" t="s">
        <v>29</v>
      </c>
      <c r="G65" s="23" t="s">
        <v>30</v>
      </c>
      <c r="H65" s="21">
        <v>26.946000000000002</v>
      </c>
      <c r="I65" s="21">
        <v>0</v>
      </c>
      <c r="J65" s="21">
        <v>0</v>
      </c>
      <c r="K65" s="16">
        <v>0</v>
      </c>
      <c r="L65" s="17" t="str">
        <f t="shared" si="4"/>
        <v>-</v>
      </c>
      <c r="M65" s="21">
        <v>26.946000000000002</v>
      </c>
      <c r="N65" s="21">
        <v>0</v>
      </c>
    </row>
    <row r="66" spans="1:14" s="18" customFormat="1" ht="52.5" customHeight="1" thickBot="1" x14ac:dyDescent="0.45">
      <c r="A66" s="13" t="s">
        <v>130</v>
      </c>
      <c r="B66" s="64">
        <v>21</v>
      </c>
      <c r="C66" s="24" t="s">
        <v>207</v>
      </c>
      <c r="D66" s="24" t="s">
        <v>208</v>
      </c>
      <c r="E66" s="24" t="s">
        <v>209</v>
      </c>
      <c r="F66" s="23" t="s">
        <v>34</v>
      </c>
      <c r="G66" s="23" t="s">
        <v>139</v>
      </c>
      <c r="H66" s="21">
        <v>4565.5007919999998</v>
      </c>
      <c r="I66" s="21">
        <v>3687.962</v>
      </c>
      <c r="J66" s="21">
        <v>2713.819</v>
      </c>
      <c r="K66" s="16">
        <v>65.986000000000004</v>
      </c>
      <c r="L66" s="17">
        <f t="shared" si="4"/>
        <v>2.4314812446961275E-2</v>
      </c>
      <c r="M66" s="21">
        <v>0</v>
      </c>
      <c r="N66" s="21">
        <v>5539.6440000000002</v>
      </c>
    </row>
    <row r="67" spans="1:14" s="18" customFormat="1" ht="52.5" customHeight="1" thickBot="1" x14ac:dyDescent="0.45">
      <c r="A67" s="13" t="s">
        <v>130</v>
      </c>
      <c r="B67" s="64" t="s">
        <v>210</v>
      </c>
      <c r="C67" s="24" t="s">
        <v>211</v>
      </c>
      <c r="D67" s="24" t="s">
        <v>212</v>
      </c>
      <c r="E67" s="24" t="s">
        <v>213</v>
      </c>
      <c r="F67" s="23" t="s">
        <v>29</v>
      </c>
      <c r="G67" s="23" t="s">
        <v>30</v>
      </c>
      <c r="H67" s="21">
        <v>350</v>
      </c>
      <c r="I67" s="21">
        <v>9.2999999999999999E-2</v>
      </c>
      <c r="J67" s="21">
        <v>9.2999999999999999E-2</v>
      </c>
      <c r="K67" s="16">
        <v>9.2999999999999999E-2</v>
      </c>
      <c r="L67" s="17">
        <f t="shared" si="4"/>
        <v>1</v>
      </c>
      <c r="M67" s="21">
        <v>0</v>
      </c>
      <c r="N67" s="21">
        <v>350</v>
      </c>
    </row>
    <row r="68" spans="1:14" s="18" customFormat="1" ht="52.5" customHeight="1" thickBot="1" x14ac:dyDescent="0.45">
      <c r="A68" s="13" t="s">
        <v>130</v>
      </c>
      <c r="B68" s="64" t="s">
        <v>214</v>
      </c>
      <c r="C68" s="24" t="s">
        <v>211</v>
      </c>
      <c r="D68" s="24" t="s">
        <v>215</v>
      </c>
      <c r="E68" s="24" t="s">
        <v>213</v>
      </c>
      <c r="F68" s="23" t="s">
        <v>29</v>
      </c>
      <c r="G68" s="23" t="s">
        <v>30</v>
      </c>
      <c r="H68" s="21">
        <v>50</v>
      </c>
      <c r="I68" s="21">
        <v>1E-3</v>
      </c>
      <c r="J68" s="21">
        <v>1E-3</v>
      </c>
      <c r="K68" s="16">
        <v>0</v>
      </c>
      <c r="L68" s="17">
        <f t="shared" si="4"/>
        <v>0</v>
      </c>
      <c r="M68" s="21">
        <v>0</v>
      </c>
      <c r="N68" s="21">
        <v>50</v>
      </c>
    </row>
    <row r="69" spans="1:14" s="18" customFormat="1" ht="52.5" customHeight="1" thickBot="1" x14ac:dyDescent="0.45">
      <c r="A69" s="13" t="s">
        <v>130</v>
      </c>
      <c r="B69" s="64">
        <v>23</v>
      </c>
      <c r="C69" s="24" t="s">
        <v>216</v>
      </c>
      <c r="D69" s="24" t="s">
        <v>217</v>
      </c>
      <c r="E69" s="24" t="s">
        <v>218</v>
      </c>
      <c r="F69" s="23" t="s">
        <v>34</v>
      </c>
      <c r="G69" s="23" t="s">
        <v>139</v>
      </c>
      <c r="H69" s="21">
        <v>3094.143133</v>
      </c>
      <c r="I69" s="21">
        <v>347.81599999999997</v>
      </c>
      <c r="J69" s="21">
        <v>2008.864</v>
      </c>
      <c r="K69" s="16">
        <v>0</v>
      </c>
      <c r="L69" s="17">
        <f t="shared" si="4"/>
        <v>0</v>
      </c>
      <c r="M69" s="21">
        <v>0</v>
      </c>
      <c r="N69" s="21">
        <v>1433.095</v>
      </c>
    </row>
    <row r="70" spans="1:14" s="18" customFormat="1" ht="52.5" customHeight="1" thickBot="1" x14ac:dyDescent="0.45">
      <c r="A70" s="13" t="s">
        <v>130</v>
      </c>
      <c r="B70" s="64">
        <v>24</v>
      </c>
      <c r="C70" s="24" t="s">
        <v>219</v>
      </c>
      <c r="D70" s="24" t="s">
        <v>217</v>
      </c>
      <c r="E70" s="24" t="s">
        <v>218</v>
      </c>
      <c r="F70" s="23" t="s">
        <v>29</v>
      </c>
      <c r="G70" s="23" t="s">
        <v>30</v>
      </c>
      <c r="H70" s="21">
        <v>29.260182</v>
      </c>
      <c r="I70" s="21">
        <v>2.9999999999999997E-4</v>
      </c>
      <c r="J70" s="21">
        <v>0</v>
      </c>
      <c r="K70" s="16">
        <v>0</v>
      </c>
      <c r="L70" s="17" t="str">
        <f t="shared" si="4"/>
        <v>-</v>
      </c>
      <c r="M70" s="21">
        <v>0</v>
      </c>
      <c r="N70" s="21">
        <v>29.260999999999999</v>
      </c>
    </row>
    <row r="71" spans="1:14" s="18" customFormat="1" ht="52.5" customHeight="1" thickBot="1" x14ac:dyDescent="0.45">
      <c r="A71" s="13" t="s">
        <v>130</v>
      </c>
      <c r="B71" s="64">
        <v>25</v>
      </c>
      <c r="C71" s="24" t="s">
        <v>220</v>
      </c>
      <c r="D71" s="24" t="s">
        <v>221</v>
      </c>
      <c r="E71" s="24" t="s">
        <v>222</v>
      </c>
      <c r="F71" s="23" t="s">
        <v>29</v>
      </c>
      <c r="G71" s="23" t="s">
        <v>30</v>
      </c>
      <c r="H71" s="21">
        <v>5100.9790000000003</v>
      </c>
      <c r="I71" s="21">
        <v>0.1</v>
      </c>
      <c r="J71" s="21">
        <v>740.52099999999996</v>
      </c>
      <c r="K71" s="16">
        <v>5.6109999999999998</v>
      </c>
      <c r="L71" s="17">
        <f t="shared" si="4"/>
        <v>7.577097746046365E-3</v>
      </c>
      <c r="M71" s="21">
        <v>0</v>
      </c>
      <c r="N71" s="21">
        <v>4360.558</v>
      </c>
    </row>
    <row r="72" spans="1:14" s="18" customFormat="1" ht="52.5" customHeight="1" thickBot="1" x14ac:dyDescent="0.45">
      <c r="A72" s="13" t="s">
        <v>130</v>
      </c>
      <c r="B72" s="64">
        <v>26</v>
      </c>
      <c r="C72" s="24" t="s">
        <v>223</v>
      </c>
      <c r="D72" s="24" t="s">
        <v>224</v>
      </c>
      <c r="E72" s="24" t="s">
        <v>222</v>
      </c>
      <c r="F72" s="23" t="s">
        <v>29</v>
      </c>
      <c r="G72" s="23" t="s">
        <v>175</v>
      </c>
      <c r="H72" s="21">
        <v>62.445999999999998</v>
      </c>
      <c r="I72" s="21">
        <v>1E-3</v>
      </c>
      <c r="J72" s="21">
        <v>11.747999999999999</v>
      </c>
      <c r="K72" s="16">
        <v>8.4000000000000005E-2</v>
      </c>
      <c r="L72" s="17">
        <f t="shared" si="4"/>
        <v>7.1501532175689483E-3</v>
      </c>
      <c r="M72" s="21">
        <v>0</v>
      </c>
      <c r="N72" s="21">
        <v>50.698999999999998</v>
      </c>
    </row>
    <row r="73" spans="1:14" s="18" customFormat="1" ht="52.5" customHeight="1" thickBot="1" x14ac:dyDescent="0.45">
      <c r="A73" s="13" t="s">
        <v>130</v>
      </c>
      <c r="B73" s="64">
        <v>27</v>
      </c>
      <c r="C73" s="24" t="s">
        <v>225</v>
      </c>
      <c r="D73" s="24" t="s">
        <v>226</v>
      </c>
      <c r="E73" s="24" t="s">
        <v>227</v>
      </c>
      <c r="F73" s="23" t="s">
        <v>29</v>
      </c>
      <c r="G73" s="23" t="s">
        <v>180</v>
      </c>
      <c r="H73" s="21">
        <v>71930.895000000004</v>
      </c>
      <c r="I73" s="21">
        <v>106353.674</v>
      </c>
      <c r="J73" s="21">
        <v>104155.83199999999</v>
      </c>
      <c r="K73" s="16">
        <v>84.37</v>
      </c>
      <c r="L73" s="17">
        <f t="shared" si="4"/>
        <v>8.1003625413889459E-4</v>
      </c>
      <c r="M73" s="21">
        <v>0</v>
      </c>
      <c r="N73" s="21">
        <v>74128.736999999994</v>
      </c>
    </row>
    <row r="74" spans="1:14" s="18" customFormat="1" ht="52.5" customHeight="1" thickBot="1" x14ac:dyDescent="0.45">
      <c r="A74" s="13" t="s">
        <v>130</v>
      </c>
      <c r="B74" s="64" t="s">
        <v>228</v>
      </c>
      <c r="C74" s="14" t="s">
        <v>229</v>
      </c>
      <c r="D74" s="24" t="s">
        <v>230</v>
      </c>
      <c r="E74" s="24" t="s">
        <v>33</v>
      </c>
      <c r="F74" s="23" t="s">
        <v>34</v>
      </c>
      <c r="G74" s="23" t="s">
        <v>30</v>
      </c>
      <c r="H74" s="21">
        <v>6867.9709999999995</v>
      </c>
      <c r="I74" s="21">
        <v>13051.28</v>
      </c>
      <c r="J74" s="21">
        <v>16843.657999999999</v>
      </c>
      <c r="K74" s="16">
        <v>0</v>
      </c>
      <c r="L74" s="17">
        <f t="shared" si="4"/>
        <v>0</v>
      </c>
      <c r="M74" s="21">
        <v>0</v>
      </c>
      <c r="N74" s="21">
        <v>3075.5929999999998</v>
      </c>
    </row>
    <row r="75" spans="1:14" s="18" customFormat="1" ht="52.5" customHeight="1" thickBot="1" x14ac:dyDescent="0.45">
      <c r="A75" s="13" t="s">
        <v>130</v>
      </c>
      <c r="B75" s="64" t="s">
        <v>231</v>
      </c>
      <c r="C75" s="24" t="s">
        <v>232</v>
      </c>
      <c r="D75" s="24" t="s">
        <v>233</v>
      </c>
      <c r="E75" s="24" t="s">
        <v>33</v>
      </c>
      <c r="F75" s="23" t="s">
        <v>34</v>
      </c>
      <c r="G75" s="23" t="s">
        <v>30</v>
      </c>
      <c r="H75" s="21">
        <v>3252.377</v>
      </c>
      <c r="I75" s="21">
        <v>2.1999999999999999E-2</v>
      </c>
      <c r="J75" s="21">
        <v>1000</v>
      </c>
      <c r="K75" s="16">
        <v>0</v>
      </c>
      <c r="L75" s="17">
        <f t="shared" si="4"/>
        <v>0</v>
      </c>
      <c r="M75" s="21">
        <v>0</v>
      </c>
      <c r="N75" s="21">
        <v>2252.3989999999999</v>
      </c>
    </row>
    <row r="76" spans="1:14" s="18" customFormat="1" ht="52.5" customHeight="1" thickBot="1" x14ac:dyDescent="0.45">
      <c r="A76" s="13" t="s">
        <v>130</v>
      </c>
      <c r="B76" s="64">
        <v>29</v>
      </c>
      <c r="C76" s="24" t="s">
        <v>234</v>
      </c>
      <c r="D76" s="24" t="s">
        <v>235</v>
      </c>
      <c r="E76" s="24" t="s">
        <v>33</v>
      </c>
      <c r="F76" s="23" t="s">
        <v>29</v>
      </c>
      <c r="G76" s="23" t="s">
        <v>30</v>
      </c>
      <c r="H76" s="21">
        <v>587.843523</v>
      </c>
      <c r="I76" s="42">
        <v>5.0000000000000001E-3</v>
      </c>
      <c r="J76" s="21">
        <v>0</v>
      </c>
      <c r="K76" s="16">
        <v>0</v>
      </c>
      <c r="L76" s="17" t="str">
        <f t="shared" si="4"/>
        <v>-</v>
      </c>
      <c r="M76" s="21">
        <v>0</v>
      </c>
      <c r="N76" s="21">
        <v>587.84799999999996</v>
      </c>
    </row>
    <row r="77" spans="1:14" s="18" customFormat="1" ht="52.5" customHeight="1" thickBot="1" x14ac:dyDescent="0.45">
      <c r="A77" s="13" t="s">
        <v>130</v>
      </c>
      <c r="B77" s="64">
        <v>30</v>
      </c>
      <c r="C77" s="24" t="s">
        <v>236</v>
      </c>
      <c r="D77" s="24" t="s">
        <v>237</v>
      </c>
      <c r="E77" s="24" t="s">
        <v>238</v>
      </c>
      <c r="F77" s="23" t="s">
        <v>29</v>
      </c>
      <c r="G77" s="23" t="s">
        <v>147</v>
      </c>
      <c r="H77" s="21">
        <v>34228.616999999998</v>
      </c>
      <c r="I77" s="21">
        <v>24069.821</v>
      </c>
      <c r="J77" s="21">
        <v>19214.509999999998</v>
      </c>
      <c r="K77" s="16">
        <v>0</v>
      </c>
      <c r="L77" s="17">
        <f t="shared" si="4"/>
        <v>0</v>
      </c>
      <c r="M77" s="21">
        <v>0</v>
      </c>
      <c r="N77" s="21">
        <v>39083.928000000007</v>
      </c>
    </row>
    <row r="78" spans="1:14" s="18" customFormat="1" ht="52.5" customHeight="1" thickBot="1" x14ac:dyDescent="0.45">
      <c r="A78" s="13" t="s">
        <v>130</v>
      </c>
      <c r="B78" s="64">
        <v>31</v>
      </c>
      <c r="C78" s="24" t="s">
        <v>239</v>
      </c>
      <c r="D78" s="24" t="s">
        <v>240</v>
      </c>
      <c r="E78" s="24" t="s">
        <v>241</v>
      </c>
      <c r="F78" s="23" t="s">
        <v>29</v>
      </c>
      <c r="G78" s="23" t="s">
        <v>30</v>
      </c>
      <c r="H78" s="21">
        <v>9638.2304990000011</v>
      </c>
      <c r="I78" s="21">
        <v>3010.4659999999999</v>
      </c>
      <c r="J78" s="21">
        <v>4052.261</v>
      </c>
      <c r="K78" s="16">
        <v>32.520000000000003</v>
      </c>
      <c r="L78" s="17">
        <f t="shared" si="4"/>
        <v>8.025149416584965E-3</v>
      </c>
      <c r="M78" s="21">
        <v>0</v>
      </c>
      <c r="N78" s="21">
        <v>8596.4349999999995</v>
      </c>
    </row>
    <row r="79" spans="1:14" s="18" customFormat="1" ht="52.5" customHeight="1" thickBot="1" x14ac:dyDescent="0.45">
      <c r="A79" s="13" t="s">
        <v>130</v>
      </c>
      <c r="B79" s="64">
        <v>32</v>
      </c>
      <c r="C79" s="24" t="s">
        <v>242</v>
      </c>
      <c r="D79" s="24" t="s">
        <v>243</v>
      </c>
      <c r="E79" s="24" t="s">
        <v>244</v>
      </c>
      <c r="F79" s="23" t="s">
        <v>29</v>
      </c>
      <c r="G79" s="23" t="s">
        <v>175</v>
      </c>
      <c r="H79" s="21">
        <v>4487.1411120000002</v>
      </c>
      <c r="I79" s="21">
        <v>2000.279</v>
      </c>
      <c r="J79" s="21">
        <v>2352.172</v>
      </c>
      <c r="K79" s="16">
        <v>38.457000000000001</v>
      </c>
      <c r="L79" s="17">
        <f t="shared" si="4"/>
        <v>1.6349569674326537E-2</v>
      </c>
      <c r="M79" s="21">
        <v>0</v>
      </c>
      <c r="N79" s="21">
        <v>4135.2479999999996</v>
      </c>
    </row>
    <row r="80" spans="1:14" s="18" customFormat="1" ht="52.5" customHeight="1" thickBot="1" x14ac:dyDescent="0.45">
      <c r="A80" s="13" t="s">
        <v>130</v>
      </c>
      <c r="B80" s="64">
        <v>33</v>
      </c>
      <c r="C80" s="24" t="s">
        <v>245</v>
      </c>
      <c r="D80" s="24" t="s">
        <v>246</v>
      </c>
      <c r="E80" s="24" t="s">
        <v>33</v>
      </c>
      <c r="F80" s="23" t="s">
        <v>29</v>
      </c>
      <c r="G80" s="23" t="s">
        <v>175</v>
      </c>
      <c r="H80" s="21">
        <v>63537.728000000003</v>
      </c>
      <c r="I80" s="21">
        <v>4701.6009999999997</v>
      </c>
      <c r="J80" s="21">
        <v>13420.409</v>
      </c>
      <c r="K80" s="16">
        <v>102.995</v>
      </c>
      <c r="L80" s="17">
        <f t="shared" si="4"/>
        <v>7.6745053000992743E-3</v>
      </c>
      <c r="M80" s="21">
        <v>0</v>
      </c>
      <c r="N80" s="21">
        <v>54818.92</v>
      </c>
    </row>
    <row r="81" spans="1:14" s="18" customFormat="1" ht="52.5" customHeight="1" thickBot="1" x14ac:dyDescent="0.45">
      <c r="A81" s="13" t="s">
        <v>130</v>
      </c>
      <c r="B81" s="64">
        <v>34</v>
      </c>
      <c r="C81" s="36" t="s">
        <v>247</v>
      </c>
      <c r="D81" s="24" t="s">
        <v>230</v>
      </c>
      <c r="E81" s="24" t="s">
        <v>33</v>
      </c>
      <c r="F81" s="23" t="s">
        <v>29</v>
      </c>
      <c r="G81" s="23" t="s">
        <v>30</v>
      </c>
      <c r="H81" s="21">
        <v>8990.5139999999992</v>
      </c>
      <c r="I81" s="21">
        <v>8415.9809999999998</v>
      </c>
      <c r="J81" s="21">
        <v>7359.585</v>
      </c>
      <c r="K81" s="16">
        <v>150.83199999999999</v>
      </c>
      <c r="L81" s="17">
        <f t="shared" si="4"/>
        <v>2.0494633868621666E-2</v>
      </c>
      <c r="M81" s="21">
        <v>0</v>
      </c>
      <c r="N81" s="21">
        <v>10046.909</v>
      </c>
    </row>
    <row r="82" spans="1:14" s="18" customFormat="1" ht="52.5" customHeight="1" thickBot="1" x14ac:dyDescent="0.45">
      <c r="A82" s="13" t="s">
        <v>130</v>
      </c>
      <c r="B82" s="64">
        <v>35</v>
      </c>
      <c r="C82" s="24" t="s">
        <v>248</v>
      </c>
      <c r="D82" s="24" t="s">
        <v>249</v>
      </c>
      <c r="E82" s="24" t="s">
        <v>250</v>
      </c>
      <c r="F82" s="23" t="s">
        <v>29</v>
      </c>
      <c r="G82" s="23" t="s">
        <v>30</v>
      </c>
      <c r="H82" s="21">
        <v>7689.7520000000004</v>
      </c>
      <c r="I82" s="21">
        <v>728.55100000000004</v>
      </c>
      <c r="J82" s="21">
        <v>2522.5740000000001</v>
      </c>
      <c r="K82" s="16">
        <v>0</v>
      </c>
      <c r="L82" s="17">
        <f t="shared" si="4"/>
        <v>0</v>
      </c>
      <c r="M82" s="21">
        <v>0.51200000000000001</v>
      </c>
      <c r="N82" s="21">
        <v>5895.2169999999996</v>
      </c>
    </row>
    <row r="83" spans="1:14" s="18" customFormat="1" ht="52.5" customHeight="1" thickBot="1" x14ac:dyDescent="0.45">
      <c r="A83" s="13" t="s">
        <v>130</v>
      </c>
      <c r="B83" s="64">
        <v>36</v>
      </c>
      <c r="C83" s="24" t="s">
        <v>251</v>
      </c>
      <c r="D83" s="24" t="s">
        <v>252</v>
      </c>
      <c r="E83" s="24" t="s">
        <v>253</v>
      </c>
      <c r="F83" s="23" t="s">
        <v>34</v>
      </c>
      <c r="G83" s="23" t="s">
        <v>139</v>
      </c>
      <c r="H83" s="21">
        <v>7770.7309999999998</v>
      </c>
      <c r="I83" s="37">
        <v>2085.6</v>
      </c>
      <c r="J83" s="37">
        <v>1391.2460000000001</v>
      </c>
      <c r="K83" s="16">
        <v>159.17099999999999</v>
      </c>
      <c r="L83" s="17">
        <f t="shared" si="4"/>
        <v>0.11440895427551992</v>
      </c>
      <c r="M83" s="37">
        <v>0</v>
      </c>
      <c r="N83" s="37">
        <v>8465.0849999999991</v>
      </c>
    </row>
    <row r="84" spans="1:14" s="18" customFormat="1" ht="52.5" customHeight="1" thickBot="1" x14ac:dyDescent="0.45">
      <c r="A84" s="13" t="s">
        <v>130</v>
      </c>
      <c r="B84" s="64">
        <v>37</v>
      </c>
      <c r="C84" s="24" t="s">
        <v>254</v>
      </c>
      <c r="D84" s="24" t="s">
        <v>255</v>
      </c>
      <c r="E84" s="24" t="s">
        <v>256</v>
      </c>
      <c r="F84" s="23" t="s">
        <v>34</v>
      </c>
      <c r="G84" s="23" t="s">
        <v>139</v>
      </c>
      <c r="H84" s="21">
        <v>1920.296</v>
      </c>
      <c r="I84" s="21">
        <v>553.12800000000004</v>
      </c>
      <c r="J84" s="21">
        <v>853.11</v>
      </c>
      <c r="K84" s="22">
        <v>114.751</v>
      </c>
      <c r="L84" s="43">
        <f t="shared" si="4"/>
        <v>0.13450903166062994</v>
      </c>
      <c r="M84" s="22">
        <v>243</v>
      </c>
      <c r="N84" s="21">
        <v>1377.3140000000001</v>
      </c>
    </row>
    <row r="85" spans="1:14" s="18" customFormat="1" ht="52.5" customHeight="1" thickBot="1" x14ac:dyDescent="0.45">
      <c r="A85" s="13" t="s">
        <v>130</v>
      </c>
      <c r="B85" s="64">
        <v>38</v>
      </c>
      <c r="C85" s="24" t="s">
        <v>257</v>
      </c>
      <c r="D85" s="24" t="s">
        <v>258</v>
      </c>
      <c r="E85" s="24" t="s">
        <v>259</v>
      </c>
      <c r="F85" s="23" t="s">
        <v>29</v>
      </c>
      <c r="G85" s="23" t="s">
        <v>30</v>
      </c>
      <c r="H85" s="21">
        <v>2239.2789969999999</v>
      </c>
      <c r="I85" s="21">
        <v>2367.7530000000002</v>
      </c>
      <c r="J85" s="22">
        <v>0</v>
      </c>
      <c r="K85" s="16">
        <v>0</v>
      </c>
      <c r="L85" s="17" t="s">
        <v>64</v>
      </c>
      <c r="M85" s="21">
        <v>0</v>
      </c>
      <c r="N85" s="22">
        <v>4607.0309999999999</v>
      </c>
    </row>
    <row r="86" spans="1:14" s="18" customFormat="1" ht="52.5" customHeight="1" thickBot="1" x14ac:dyDescent="0.45">
      <c r="A86" s="13" t="s">
        <v>130</v>
      </c>
      <c r="B86" s="64">
        <v>39</v>
      </c>
      <c r="C86" s="24" t="s">
        <v>260</v>
      </c>
      <c r="D86" s="24" t="s">
        <v>261</v>
      </c>
      <c r="E86" s="24" t="s">
        <v>262</v>
      </c>
      <c r="F86" s="23" t="s">
        <v>29</v>
      </c>
      <c r="G86" s="23" t="s">
        <v>175</v>
      </c>
      <c r="H86" s="21">
        <v>2693.7820000000002</v>
      </c>
      <c r="I86" s="21">
        <v>1.4690000000000001</v>
      </c>
      <c r="J86" s="22">
        <v>219.506</v>
      </c>
      <c r="K86" s="16">
        <v>6.0140000000000002</v>
      </c>
      <c r="L86" s="17">
        <f t="shared" si="4"/>
        <v>2.7397884340291383E-2</v>
      </c>
      <c r="M86" s="21">
        <v>497.214</v>
      </c>
      <c r="N86" s="22">
        <v>1978.5309999999999</v>
      </c>
    </row>
    <row r="87" spans="1:14" s="18" customFormat="1" ht="52.5" customHeight="1" thickBot="1" x14ac:dyDescent="0.45">
      <c r="A87" s="13" t="s">
        <v>130</v>
      </c>
      <c r="B87" s="64">
        <v>40</v>
      </c>
      <c r="C87" s="24" t="s">
        <v>263</v>
      </c>
      <c r="D87" s="24" t="s">
        <v>64</v>
      </c>
      <c r="E87" s="24" t="s">
        <v>146</v>
      </c>
      <c r="F87" s="23" t="s">
        <v>29</v>
      </c>
      <c r="G87" s="23" t="s">
        <v>264</v>
      </c>
      <c r="H87" s="21">
        <v>65696.328999999998</v>
      </c>
      <c r="I87" s="21">
        <v>40730.966999999997</v>
      </c>
      <c r="J87" s="22">
        <v>24766.79</v>
      </c>
      <c r="K87" s="16">
        <v>176.25399999999999</v>
      </c>
      <c r="L87" s="17">
        <f t="shared" si="4"/>
        <v>7.1165459875906396E-3</v>
      </c>
      <c r="M87" s="21">
        <v>0</v>
      </c>
      <c r="N87" s="22">
        <v>81660.502999999997</v>
      </c>
    </row>
    <row r="88" spans="1:14" s="18" customFormat="1" ht="52.5" customHeight="1" thickBot="1" x14ac:dyDescent="0.45">
      <c r="A88" s="13" t="s">
        <v>130</v>
      </c>
      <c r="B88" s="64">
        <v>41</v>
      </c>
      <c r="C88" s="24" t="s">
        <v>265</v>
      </c>
      <c r="D88" s="24" t="s">
        <v>64</v>
      </c>
      <c r="E88" s="24" t="s">
        <v>146</v>
      </c>
      <c r="F88" s="23" t="s">
        <v>266</v>
      </c>
      <c r="G88" s="23" t="s">
        <v>267</v>
      </c>
      <c r="H88" s="21">
        <v>266390.64899999998</v>
      </c>
      <c r="I88" s="21">
        <v>12900.129000000001</v>
      </c>
      <c r="J88" s="22">
        <v>67699.248999999996</v>
      </c>
      <c r="K88" s="16">
        <v>580.72799999999995</v>
      </c>
      <c r="L88" s="17">
        <f t="shared" si="4"/>
        <v>8.5780567521509723E-3</v>
      </c>
      <c r="M88" s="21">
        <v>1017.954</v>
      </c>
      <c r="N88" s="22">
        <v>210573.57399999999</v>
      </c>
    </row>
    <row r="89" spans="1:14" s="18" customFormat="1" ht="52.5" customHeight="1" thickBot="1" x14ac:dyDescent="0.45">
      <c r="A89" s="13" t="s">
        <v>130</v>
      </c>
      <c r="B89" s="64">
        <v>42</v>
      </c>
      <c r="C89" s="24" t="s">
        <v>268</v>
      </c>
      <c r="D89" s="24" t="s">
        <v>269</v>
      </c>
      <c r="E89" s="24" t="s">
        <v>37</v>
      </c>
      <c r="F89" s="23" t="s">
        <v>29</v>
      </c>
      <c r="G89" s="23" t="s">
        <v>38</v>
      </c>
      <c r="H89" s="21">
        <v>25.954000000000001</v>
      </c>
      <c r="I89" s="21">
        <v>0</v>
      </c>
      <c r="J89" s="22">
        <v>0</v>
      </c>
      <c r="K89" s="16">
        <v>0</v>
      </c>
      <c r="L89" s="17" t="str">
        <f t="shared" si="4"/>
        <v>-</v>
      </c>
      <c r="M89" s="21">
        <v>3.464</v>
      </c>
      <c r="N89" s="21">
        <v>22.489000000000001</v>
      </c>
    </row>
    <row r="90" spans="1:14" s="18" customFormat="1" ht="52.5" customHeight="1" thickBot="1" x14ac:dyDescent="0.45">
      <c r="A90" s="13" t="s">
        <v>130</v>
      </c>
      <c r="B90" s="64" t="s">
        <v>270</v>
      </c>
      <c r="C90" s="24" t="s">
        <v>271</v>
      </c>
      <c r="D90" s="24" t="s">
        <v>272</v>
      </c>
      <c r="E90" s="24" t="s">
        <v>37</v>
      </c>
      <c r="F90" s="23" t="s">
        <v>29</v>
      </c>
      <c r="G90" s="23" t="s">
        <v>38</v>
      </c>
      <c r="H90" s="21">
        <v>89</v>
      </c>
      <c r="I90" s="21">
        <v>0</v>
      </c>
      <c r="J90" s="19">
        <v>0</v>
      </c>
      <c r="K90" s="16">
        <v>0</v>
      </c>
      <c r="L90" s="17" t="str">
        <f t="shared" si="4"/>
        <v>-</v>
      </c>
      <c r="M90" s="21">
        <v>0</v>
      </c>
      <c r="N90" s="21">
        <v>89</v>
      </c>
    </row>
    <row r="91" spans="1:14" s="18" customFormat="1" ht="52.5" customHeight="1" thickBot="1" x14ac:dyDescent="0.45">
      <c r="A91" s="13" t="s">
        <v>130</v>
      </c>
      <c r="B91" s="64" t="s">
        <v>273</v>
      </c>
      <c r="C91" s="24" t="s">
        <v>271</v>
      </c>
      <c r="D91" s="24" t="s">
        <v>274</v>
      </c>
      <c r="E91" s="24" t="s">
        <v>37</v>
      </c>
      <c r="F91" s="23" t="s">
        <v>29</v>
      </c>
      <c r="G91" s="23" t="s">
        <v>38</v>
      </c>
      <c r="H91" s="21">
        <v>16.646000000000001</v>
      </c>
      <c r="I91" s="21">
        <v>0</v>
      </c>
      <c r="J91" s="21">
        <v>2.2250000000000001</v>
      </c>
      <c r="K91" s="16">
        <v>0</v>
      </c>
      <c r="L91" s="17">
        <f t="shared" si="4"/>
        <v>0</v>
      </c>
      <c r="M91" s="21">
        <v>5.6449999999999996</v>
      </c>
      <c r="N91" s="21">
        <v>8.7759999999999998</v>
      </c>
    </row>
    <row r="92" spans="1:14" s="18" customFormat="1" ht="52.5" customHeight="1" thickBot="1" x14ac:dyDescent="0.45">
      <c r="A92" s="13" t="s">
        <v>130</v>
      </c>
      <c r="B92" s="64" t="s">
        <v>275</v>
      </c>
      <c r="C92" s="24" t="s">
        <v>271</v>
      </c>
      <c r="D92" s="24" t="s">
        <v>276</v>
      </c>
      <c r="E92" s="24" t="s">
        <v>37</v>
      </c>
      <c r="F92" s="23" t="s">
        <v>29</v>
      </c>
      <c r="G92" s="23" t="s">
        <v>38</v>
      </c>
      <c r="H92" s="21">
        <v>158.93899999999999</v>
      </c>
      <c r="I92" s="21">
        <v>29.562999999999999</v>
      </c>
      <c r="J92" s="21">
        <v>0</v>
      </c>
      <c r="K92" s="16">
        <v>0</v>
      </c>
      <c r="L92" s="17" t="str">
        <f t="shared" si="4"/>
        <v>-</v>
      </c>
      <c r="M92" s="21">
        <v>0</v>
      </c>
      <c r="N92" s="21">
        <v>188.50200000000001</v>
      </c>
    </row>
    <row r="93" spans="1:14" s="18" customFormat="1" ht="52.5" customHeight="1" thickBot="1" x14ac:dyDescent="0.45">
      <c r="A93" s="13" t="s">
        <v>130</v>
      </c>
      <c r="B93" s="64" t="s">
        <v>277</v>
      </c>
      <c r="C93" s="24" t="s">
        <v>278</v>
      </c>
      <c r="D93" s="24" t="s">
        <v>279</v>
      </c>
      <c r="E93" s="24" t="s">
        <v>280</v>
      </c>
      <c r="F93" s="23" t="s">
        <v>29</v>
      </c>
      <c r="G93" s="23" t="s">
        <v>38</v>
      </c>
      <c r="H93" s="21">
        <v>343.637</v>
      </c>
      <c r="I93" s="21">
        <v>6.0999999999999999E-2</v>
      </c>
      <c r="J93" s="21">
        <v>7.6920000000000002</v>
      </c>
      <c r="K93" s="16">
        <v>0</v>
      </c>
      <c r="L93" s="17">
        <f t="shared" si="4"/>
        <v>0</v>
      </c>
      <c r="M93" s="21">
        <v>27.678000000000001</v>
      </c>
      <c r="N93" s="21">
        <v>308.32799999999997</v>
      </c>
    </row>
    <row r="94" spans="1:14" s="18" customFormat="1" ht="52.5" customHeight="1" thickBot="1" x14ac:dyDescent="0.45">
      <c r="A94" s="13" t="s">
        <v>130</v>
      </c>
      <c r="B94" s="64" t="s">
        <v>281</v>
      </c>
      <c r="C94" s="24" t="s">
        <v>278</v>
      </c>
      <c r="D94" s="24" t="s">
        <v>274</v>
      </c>
      <c r="E94" s="24" t="s">
        <v>282</v>
      </c>
      <c r="F94" s="23" t="s">
        <v>29</v>
      </c>
      <c r="G94" s="23" t="s">
        <v>38</v>
      </c>
      <c r="H94" s="21">
        <v>6.9859999999999998</v>
      </c>
      <c r="I94" s="21">
        <v>1E-4</v>
      </c>
      <c r="J94" s="21">
        <v>0.30399999999999999</v>
      </c>
      <c r="K94" s="16">
        <v>0</v>
      </c>
      <c r="L94" s="17">
        <f t="shared" si="4"/>
        <v>0</v>
      </c>
      <c r="M94" s="21">
        <v>2.391</v>
      </c>
      <c r="N94" s="21">
        <v>4.2910000000000004</v>
      </c>
    </row>
    <row r="95" spans="1:14" s="18" customFormat="1" ht="52.5" customHeight="1" thickBot="1" x14ac:dyDescent="0.45">
      <c r="A95" s="13" t="s">
        <v>130</v>
      </c>
      <c r="B95" s="64" t="s">
        <v>283</v>
      </c>
      <c r="C95" s="24" t="s">
        <v>278</v>
      </c>
      <c r="D95" s="24" t="s">
        <v>284</v>
      </c>
      <c r="E95" s="24" t="s">
        <v>285</v>
      </c>
      <c r="F95" s="23" t="s">
        <v>29</v>
      </c>
      <c r="G95" s="23" t="s">
        <v>38</v>
      </c>
      <c r="H95" s="21">
        <v>67.769000000000005</v>
      </c>
      <c r="I95" s="21">
        <v>5.1669999999999998</v>
      </c>
      <c r="J95" s="21">
        <v>0</v>
      </c>
      <c r="K95" s="16">
        <v>0</v>
      </c>
      <c r="L95" s="17" t="str">
        <f t="shared" si="4"/>
        <v>-</v>
      </c>
      <c r="M95" s="21">
        <v>3.484</v>
      </c>
      <c r="N95" s="21">
        <v>69.451999999999998</v>
      </c>
    </row>
    <row r="96" spans="1:14" s="18" customFormat="1" ht="52.5" customHeight="1" thickBot="1" x14ac:dyDescent="0.45">
      <c r="A96" s="13" t="s">
        <v>130</v>
      </c>
      <c r="B96" s="64" t="s">
        <v>286</v>
      </c>
      <c r="C96" s="24" t="s">
        <v>278</v>
      </c>
      <c r="D96" s="24" t="s">
        <v>276</v>
      </c>
      <c r="E96" s="24" t="s">
        <v>287</v>
      </c>
      <c r="F96" s="15" t="s">
        <v>29</v>
      </c>
      <c r="G96" s="23" t="s">
        <v>38</v>
      </c>
      <c r="H96" s="21">
        <v>56.226999999999997</v>
      </c>
      <c r="I96" s="21">
        <v>11.1724</v>
      </c>
      <c r="J96" s="21">
        <v>0</v>
      </c>
      <c r="K96" s="16">
        <v>0</v>
      </c>
      <c r="L96" s="17" t="str">
        <f t="shared" si="4"/>
        <v>-</v>
      </c>
      <c r="M96" s="21">
        <v>0</v>
      </c>
      <c r="N96" s="21">
        <v>67.399000000000001</v>
      </c>
    </row>
    <row r="97" spans="1:14" s="18" customFormat="1" ht="52.5" customHeight="1" thickBot="1" x14ac:dyDescent="0.45">
      <c r="A97" s="13" t="s">
        <v>130</v>
      </c>
      <c r="B97" s="64">
        <v>45</v>
      </c>
      <c r="C97" s="24" t="s">
        <v>288</v>
      </c>
      <c r="D97" s="24" t="s">
        <v>288</v>
      </c>
      <c r="E97" s="24" t="s">
        <v>37</v>
      </c>
      <c r="F97" s="23" t="s">
        <v>29</v>
      </c>
      <c r="G97" s="23" t="s">
        <v>38</v>
      </c>
      <c r="H97" s="21">
        <v>1999.9380000000001</v>
      </c>
      <c r="I97" s="21">
        <v>578.072</v>
      </c>
      <c r="J97" s="22">
        <v>24.425999999999998</v>
      </c>
      <c r="K97" s="16">
        <v>0</v>
      </c>
      <c r="L97" s="17">
        <f t="shared" si="4"/>
        <v>0</v>
      </c>
      <c r="M97" s="21">
        <v>0</v>
      </c>
      <c r="N97" s="22">
        <v>2553.5839999999998</v>
      </c>
    </row>
    <row r="98" spans="1:14" s="18" customFormat="1" ht="52.5" customHeight="1" thickBot="1" x14ac:dyDescent="0.45">
      <c r="A98" s="13" t="s">
        <v>130</v>
      </c>
      <c r="B98" s="64">
        <v>46</v>
      </c>
      <c r="C98" s="24" t="s">
        <v>289</v>
      </c>
      <c r="D98" s="24" t="s">
        <v>289</v>
      </c>
      <c r="E98" s="24" t="s">
        <v>37</v>
      </c>
      <c r="F98" s="23" t="s">
        <v>29</v>
      </c>
      <c r="G98" s="23" t="s">
        <v>38</v>
      </c>
      <c r="H98" s="21">
        <v>4588.46</v>
      </c>
      <c r="I98" s="21">
        <v>0</v>
      </c>
      <c r="J98" s="21">
        <v>597.322</v>
      </c>
      <c r="K98" s="16">
        <v>0</v>
      </c>
      <c r="L98" s="17">
        <f t="shared" si="4"/>
        <v>0</v>
      </c>
      <c r="M98" s="21">
        <v>0</v>
      </c>
      <c r="N98" s="21">
        <v>3991.1379999999999</v>
      </c>
    </row>
    <row r="99" spans="1:14" s="18" customFormat="1" ht="52.5" customHeight="1" thickBot="1" x14ac:dyDescent="0.45">
      <c r="A99" s="13" t="s">
        <v>130</v>
      </c>
      <c r="B99" s="64">
        <v>47</v>
      </c>
      <c r="C99" s="24" t="s">
        <v>290</v>
      </c>
      <c r="D99" s="24" t="s">
        <v>290</v>
      </c>
      <c r="E99" s="24" t="s">
        <v>42</v>
      </c>
      <c r="F99" s="23" t="s">
        <v>29</v>
      </c>
      <c r="G99" s="23" t="s">
        <v>38</v>
      </c>
      <c r="H99" s="21">
        <v>1738.816</v>
      </c>
      <c r="I99" s="21">
        <v>9.0489999999999995</v>
      </c>
      <c r="J99" s="21">
        <v>151.80099999999999</v>
      </c>
      <c r="K99" s="16">
        <v>0</v>
      </c>
      <c r="L99" s="17">
        <f t="shared" si="4"/>
        <v>0</v>
      </c>
      <c r="M99" s="21">
        <v>0</v>
      </c>
      <c r="N99" s="21">
        <v>1596.0640000000001</v>
      </c>
    </row>
    <row r="100" spans="1:14" s="31" customFormat="1" ht="52.5" customHeight="1" thickBot="1" x14ac:dyDescent="0.45">
      <c r="A100" s="13" t="s">
        <v>291</v>
      </c>
      <c r="B100" s="63" t="s">
        <v>292</v>
      </c>
      <c r="C100" s="14" t="s">
        <v>293</v>
      </c>
      <c r="D100" s="14" t="s">
        <v>294</v>
      </c>
      <c r="E100" s="14" t="s">
        <v>295</v>
      </c>
      <c r="F100" s="15" t="s">
        <v>29</v>
      </c>
      <c r="G100" s="15" t="s">
        <v>185</v>
      </c>
      <c r="H100" s="19">
        <v>2702.2860000000001</v>
      </c>
      <c r="I100" s="19">
        <v>1.204</v>
      </c>
      <c r="J100" s="19">
        <v>100.982</v>
      </c>
      <c r="K100" s="19">
        <v>4.5990000000000002</v>
      </c>
      <c r="L100" s="20">
        <f>IFERROR(K100/J100,"-")</f>
        <v>4.5542769998613619E-2</v>
      </c>
      <c r="M100" s="19">
        <v>0</v>
      </c>
      <c r="N100" s="19">
        <v>2602.5079999999998</v>
      </c>
    </row>
    <row r="101" spans="1:14" s="31" customFormat="1" ht="52.5" customHeight="1" thickBot="1" x14ac:dyDescent="0.45">
      <c r="A101" s="13" t="s">
        <v>291</v>
      </c>
      <c r="B101" s="64" t="s">
        <v>296</v>
      </c>
      <c r="C101" s="24" t="s">
        <v>293</v>
      </c>
      <c r="D101" s="24" t="s">
        <v>297</v>
      </c>
      <c r="E101" s="24" t="s">
        <v>295</v>
      </c>
      <c r="F101" s="23" t="s">
        <v>29</v>
      </c>
      <c r="G101" s="23" t="s">
        <v>30</v>
      </c>
      <c r="H101" s="21">
        <v>2.75</v>
      </c>
      <c r="I101" s="21">
        <v>0</v>
      </c>
      <c r="J101" s="21">
        <v>1.718</v>
      </c>
      <c r="K101" s="21">
        <v>0.27800000000000002</v>
      </c>
      <c r="L101" s="20">
        <f t="shared" ref="L101:L154" si="5">IFERROR(K101/J101,"-")</f>
        <v>0.16181606519208383</v>
      </c>
      <c r="M101" s="21">
        <v>1.032</v>
      </c>
      <c r="N101" s="21">
        <v>0</v>
      </c>
    </row>
    <row r="102" spans="1:14" s="31" customFormat="1" ht="52.5" customHeight="1" thickBot="1" x14ac:dyDescent="0.45">
      <c r="A102" s="13" t="s">
        <v>291</v>
      </c>
      <c r="B102" s="64" t="s">
        <v>298</v>
      </c>
      <c r="C102" s="24" t="s">
        <v>293</v>
      </c>
      <c r="D102" s="24" t="s">
        <v>299</v>
      </c>
      <c r="E102" s="24" t="s">
        <v>295</v>
      </c>
      <c r="F102" s="23" t="s">
        <v>29</v>
      </c>
      <c r="G102" s="23" t="s">
        <v>30</v>
      </c>
      <c r="H102" s="21">
        <v>4.2560000000000002</v>
      </c>
      <c r="I102" s="21">
        <v>0</v>
      </c>
      <c r="J102" s="21">
        <v>0.745</v>
      </c>
      <c r="K102" s="21">
        <v>0.26500000000000001</v>
      </c>
      <c r="L102" s="20">
        <f t="shared" si="5"/>
        <v>0.35570469798657722</v>
      </c>
      <c r="M102" s="21">
        <v>3.512</v>
      </c>
      <c r="N102" s="21">
        <v>0</v>
      </c>
    </row>
    <row r="103" spans="1:14" s="31" customFormat="1" ht="52.5" customHeight="1" thickBot="1" x14ac:dyDescent="0.45">
      <c r="A103" s="13" t="s">
        <v>291</v>
      </c>
      <c r="B103" s="64">
        <v>2</v>
      </c>
      <c r="C103" s="24" t="s">
        <v>300</v>
      </c>
      <c r="D103" s="24" t="s">
        <v>301</v>
      </c>
      <c r="E103" s="24" t="s">
        <v>295</v>
      </c>
      <c r="F103" s="23" t="s">
        <v>302</v>
      </c>
      <c r="G103" s="23" t="s">
        <v>83</v>
      </c>
      <c r="H103" s="21">
        <v>9770.15</v>
      </c>
      <c r="I103" s="21">
        <v>152.49700000000001</v>
      </c>
      <c r="J103" s="21">
        <v>174.429</v>
      </c>
      <c r="K103" s="21">
        <v>84.7</v>
      </c>
      <c r="L103" s="20">
        <f t="shared" si="5"/>
        <v>0.48558439250354013</v>
      </c>
      <c r="M103" s="21">
        <v>2200</v>
      </c>
      <c r="N103" s="21">
        <v>7548.2179999999998</v>
      </c>
    </row>
    <row r="104" spans="1:14" s="31" customFormat="1" ht="52.5" customHeight="1" thickBot="1" x14ac:dyDescent="0.45">
      <c r="A104" s="13" t="s">
        <v>291</v>
      </c>
      <c r="B104" s="64">
        <v>3</v>
      </c>
      <c r="C104" s="24" t="s">
        <v>303</v>
      </c>
      <c r="D104" s="24" t="s">
        <v>304</v>
      </c>
      <c r="E104" s="24" t="s">
        <v>305</v>
      </c>
      <c r="F104" s="23" t="s">
        <v>29</v>
      </c>
      <c r="G104" s="23" t="s">
        <v>164</v>
      </c>
      <c r="H104" s="21">
        <v>10493.025</v>
      </c>
      <c r="I104" s="21">
        <v>4329.2380000000003</v>
      </c>
      <c r="J104" s="21">
        <v>3254.5390000000002</v>
      </c>
      <c r="K104" s="21">
        <v>0</v>
      </c>
      <c r="L104" s="20">
        <f t="shared" si="5"/>
        <v>0</v>
      </c>
      <c r="M104" s="21">
        <v>0</v>
      </c>
      <c r="N104" s="21">
        <v>11567.724</v>
      </c>
    </row>
    <row r="105" spans="1:14" s="31" customFormat="1" ht="52.5" customHeight="1" thickBot="1" x14ac:dyDescent="0.45">
      <c r="A105" s="13" t="s">
        <v>291</v>
      </c>
      <c r="B105" s="64">
        <v>4</v>
      </c>
      <c r="C105" s="24" t="s">
        <v>306</v>
      </c>
      <c r="D105" s="24" t="s">
        <v>307</v>
      </c>
      <c r="E105" s="24" t="s">
        <v>308</v>
      </c>
      <c r="F105" s="23" t="s">
        <v>82</v>
      </c>
      <c r="G105" s="23" t="s">
        <v>38</v>
      </c>
      <c r="H105" s="21">
        <v>31381.493999999999</v>
      </c>
      <c r="I105" s="21">
        <v>-534.24699999999996</v>
      </c>
      <c r="J105" s="21">
        <v>1202.0719999999999</v>
      </c>
      <c r="K105" s="21">
        <v>140.43799999999999</v>
      </c>
      <c r="L105" s="20">
        <f t="shared" si="5"/>
        <v>0.11682994030307668</v>
      </c>
      <c r="M105" s="21">
        <v>0</v>
      </c>
      <c r="N105" s="21">
        <v>29645.174999999999</v>
      </c>
    </row>
    <row r="106" spans="1:14" s="31" customFormat="1" ht="52.5" customHeight="1" thickBot="1" x14ac:dyDescent="0.45">
      <c r="A106" s="13" t="s">
        <v>291</v>
      </c>
      <c r="B106" s="64">
        <v>5</v>
      </c>
      <c r="C106" s="24" t="s">
        <v>309</v>
      </c>
      <c r="D106" s="24" t="s">
        <v>310</v>
      </c>
      <c r="E106" s="24" t="s">
        <v>311</v>
      </c>
      <c r="F106" s="23" t="s">
        <v>29</v>
      </c>
      <c r="G106" s="23" t="s">
        <v>312</v>
      </c>
      <c r="H106" s="21">
        <v>1316038.7350000001</v>
      </c>
      <c r="I106" s="21">
        <v>16078.504999999999</v>
      </c>
      <c r="J106" s="21">
        <v>31526.370999999999</v>
      </c>
      <c r="K106" s="21">
        <v>134.54900000000001</v>
      </c>
      <c r="L106" s="20">
        <f t="shared" si="5"/>
        <v>4.2678239116072068E-3</v>
      </c>
      <c r="M106" s="21">
        <v>0</v>
      </c>
      <c r="N106" s="21">
        <v>1300590.8689999999</v>
      </c>
    </row>
    <row r="107" spans="1:14" s="31" customFormat="1" ht="52.5" customHeight="1" thickBot="1" x14ac:dyDescent="0.45">
      <c r="A107" s="13" t="s">
        <v>291</v>
      </c>
      <c r="B107" s="64">
        <v>6</v>
      </c>
      <c r="C107" s="24" t="s">
        <v>313</v>
      </c>
      <c r="D107" s="24" t="s">
        <v>314</v>
      </c>
      <c r="E107" s="24" t="s">
        <v>315</v>
      </c>
      <c r="F107" s="23" t="s">
        <v>29</v>
      </c>
      <c r="G107" s="23" t="s">
        <v>147</v>
      </c>
      <c r="H107" s="21">
        <v>1161.4390000000001</v>
      </c>
      <c r="I107" s="21">
        <v>0.29099999999999998</v>
      </c>
      <c r="J107" s="21">
        <v>151.31700000000001</v>
      </c>
      <c r="K107" s="21">
        <v>0</v>
      </c>
      <c r="L107" s="20">
        <f t="shared" si="5"/>
        <v>0</v>
      </c>
      <c r="M107" s="21">
        <v>0</v>
      </c>
      <c r="N107" s="21">
        <v>1010.413</v>
      </c>
    </row>
    <row r="108" spans="1:14" s="31" customFormat="1" ht="52.5" customHeight="1" thickBot="1" x14ac:dyDescent="0.45">
      <c r="A108" s="13" t="s">
        <v>291</v>
      </c>
      <c r="B108" s="64" t="s">
        <v>316</v>
      </c>
      <c r="C108" s="24" t="s">
        <v>317</v>
      </c>
      <c r="D108" s="24" t="s">
        <v>318</v>
      </c>
      <c r="E108" s="24" t="s">
        <v>319</v>
      </c>
      <c r="F108" s="23" t="s">
        <v>29</v>
      </c>
      <c r="G108" s="23" t="s">
        <v>320</v>
      </c>
      <c r="H108" s="21">
        <v>129.77199999999999</v>
      </c>
      <c r="I108" s="21">
        <v>1E-3</v>
      </c>
      <c r="J108" s="21">
        <v>17.12</v>
      </c>
      <c r="K108" s="21">
        <v>16.02</v>
      </c>
      <c r="L108" s="20">
        <f t="shared" si="5"/>
        <v>0.93574766355140182</v>
      </c>
      <c r="M108" s="21">
        <v>0</v>
      </c>
      <c r="N108" s="21">
        <v>112.65300000000001</v>
      </c>
    </row>
    <row r="109" spans="1:14" s="31" customFormat="1" ht="52.5" customHeight="1" thickBot="1" x14ac:dyDescent="0.45">
      <c r="A109" s="13" t="s">
        <v>291</v>
      </c>
      <c r="B109" s="64" t="s">
        <v>321</v>
      </c>
      <c r="C109" s="24" t="s">
        <v>322</v>
      </c>
      <c r="D109" s="24" t="s">
        <v>323</v>
      </c>
      <c r="E109" s="24" t="s">
        <v>324</v>
      </c>
      <c r="F109" s="23" t="s">
        <v>29</v>
      </c>
      <c r="G109" s="23" t="s">
        <v>320</v>
      </c>
      <c r="H109" s="21">
        <v>110.405</v>
      </c>
      <c r="I109" s="21">
        <v>1.899</v>
      </c>
      <c r="J109" s="21">
        <v>6.9139999999999997</v>
      </c>
      <c r="K109" s="21">
        <v>2.7959999999999998</v>
      </c>
      <c r="L109" s="20">
        <f t="shared" si="5"/>
        <v>0.40439687590396295</v>
      </c>
      <c r="M109" s="21">
        <v>0</v>
      </c>
      <c r="N109" s="21">
        <v>105.39</v>
      </c>
    </row>
    <row r="110" spans="1:14" s="31" customFormat="1" ht="52.5" customHeight="1" thickBot="1" x14ac:dyDescent="0.45">
      <c r="A110" s="13" t="s">
        <v>291</v>
      </c>
      <c r="B110" s="64" t="s">
        <v>325</v>
      </c>
      <c r="C110" s="24" t="s">
        <v>322</v>
      </c>
      <c r="D110" s="24" t="s">
        <v>326</v>
      </c>
      <c r="E110" s="24" t="s">
        <v>324</v>
      </c>
      <c r="F110" s="23" t="s">
        <v>29</v>
      </c>
      <c r="G110" s="23" t="s">
        <v>63</v>
      </c>
      <c r="H110" s="21">
        <v>2175.2800000000002</v>
      </c>
      <c r="I110" s="21">
        <v>2.621</v>
      </c>
      <c r="J110" s="21">
        <v>229.215</v>
      </c>
      <c r="K110" s="21">
        <v>28.422999999999998</v>
      </c>
      <c r="L110" s="20">
        <f t="shared" si="5"/>
        <v>0.12400148332351721</v>
      </c>
      <c r="M110" s="21">
        <v>0</v>
      </c>
      <c r="N110" s="21">
        <v>1948.6859999999999</v>
      </c>
    </row>
    <row r="111" spans="1:14" s="31" customFormat="1" ht="52.5" customHeight="1" thickBot="1" x14ac:dyDescent="0.45">
      <c r="A111" s="13" t="s">
        <v>291</v>
      </c>
      <c r="B111" s="64" t="s">
        <v>327</v>
      </c>
      <c r="C111" s="24" t="s">
        <v>328</v>
      </c>
      <c r="D111" s="24" t="s">
        <v>329</v>
      </c>
      <c r="E111" s="24" t="s">
        <v>330</v>
      </c>
      <c r="F111" s="23" t="s">
        <v>29</v>
      </c>
      <c r="G111" s="23" t="s">
        <v>63</v>
      </c>
      <c r="H111" s="21">
        <v>1100.018</v>
      </c>
      <c r="I111" s="21">
        <v>6.0979999999999999</v>
      </c>
      <c r="J111" s="21">
        <v>201.47399999999999</v>
      </c>
      <c r="K111" s="21">
        <v>12.638999999999999</v>
      </c>
      <c r="L111" s="20">
        <f t="shared" si="5"/>
        <v>6.2732660293635903E-2</v>
      </c>
      <c r="M111" s="21">
        <v>0</v>
      </c>
      <c r="N111" s="21">
        <v>904.64200000000005</v>
      </c>
    </row>
    <row r="112" spans="1:14" s="31" customFormat="1" ht="52.5" customHeight="1" thickBot="1" x14ac:dyDescent="0.45">
      <c r="A112" s="13" t="s">
        <v>291</v>
      </c>
      <c r="B112" s="64" t="s">
        <v>331</v>
      </c>
      <c r="C112" s="24" t="s">
        <v>328</v>
      </c>
      <c r="D112" s="24" t="s">
        <v>332</v>
      </c>
      <c r="E112" s="24" t="s">
        <v>330</v>
      </c>
      <c r="F112" s="23" t="s">
        <v>29</v>
      </c>
      <c r="G112" s="23" t="s">
        <v>30</v>
      </c>
      <c r="H112" s="21">
        <v>3874.8389999999999</v>
      </c>
      <c r="I112" s="21">
        <v>4</v>
      </c>
      <c r="J112" s="21">
        <v>693.12400000000002</v>
      </c>
      <c r="K112" s="21">
        <v>60.921999999999997</v>
      </c>
      <c r="L112" s="20">
        <f t="shared" si="5"/>
        <v>8.7894806701254019E-2</v>
      </c>
      <c r="M112" s="21">
        <v>0</v>
      </c>
      <c r="N112" s="21">
        <v>3185.7150000000001</v>
      </c>
    </row>
    <row r="113" spans="1:14" s="31" customFormat="1" ht="52.5" customHeight="1" thickBot="1" x14ac:dyDescent="0.45">
      <c r="A113" s="13" t="s">
        <v>291</v>
      </c>
      <c r="B113" s="64" t="s">
        <v>333</v>
      </c>
      <c r="C113" s="24" t="s">
        <v>334</v>
      </c>
      <c r="D113" s="24" t="s">
        <v>335</v>
      </c>
      <c r="E113" s="24" t="s">
        <v>324</v>
      </c>
      <c r="F113" s="23" t="s">
        <v>29</v>
      </c>
      <c r="G113" s="23" t="s">
        <v>63</v>
      </c>
      <c r="H113" s="21">
        <v>6819.4089999999997</v>
      </c>
      <c r="I113" s="21">
        <v>81.090999999999994</v>
      </c>
      <c r="J113" s="21">
        <v>448.755</v>
      </c>
      <c r="K113" s="21">
        <v>292.51100000000002</v>
      </c>
      <c r="L113" s="20">
        <f t="shared" si="5"/>
        <v>0.65182783478735618</v>
      </c>
      <c r="M113" s="21">
        <v>0</v>
      </c>
      <c r="N113" s="21">
        <v>6451.7449999999999</v>
      </c>
    </row>
    <row r="114" spans="1:14" s="31" customFormat="1" ht="52.5" customHeight="1" thickBot="1" x14ac:dyDescent="0.45">
      <c r="A114" s="13" t="s">
        <v>291</v>
      </c>
      <c r="B114" s="64" t="s">
        <v>336</v>
      </c>
      <c r="C114" s="24" t="s">
        <v>334</v>
      </c>
      <c r="D114" s="24" t="s">
        <v>337</v>
      </c>
      <c r="E114" s="24" t="s">
        <v>324</v>
      </c>
      <c r="F114" s="23" t="s">
        <v>29</v>
      </c>
      <c r="G114" s="23" t="s">
        <v>63</v>
      </c>
      <c r="H114" s="21">
        <v>430.00700000000001</v>
      </c>
      <c r="I114" s="21">
        <v>0.42</v>
      </c>
      <c r="J114" s="21">
        <v>53.2</v>
      </c>
      <c r="K114" s="21">
        <v>7.9489999999999998</v>
      </c>
      <c r="L114" s="20">
        <f t="shared" si="5"/>
        <v>0.1494172932330827</v>
      </c>
      <c r="M114" s="21">
        <v>0</v>
      </c>
      <c r="N114" s="21">
        <v>377.22699999999998</v>
      </c>
    </row>
    <row r="115" spans="1:14" s="31" customFormat="1" ht="52.5" customHeight="1" thickBot="1" x14ac:dyDescent="0.45">
      <c r="A115" s="13" t="s">
        <v>291</v>
      </c>
      <c r="B115" s="64" t="s">
        <v>338</v>
      </c>
      <c r="C115" s="24" t="s">
        <v>43</v>
      </c>
      <c r="D115" s="24" t="s">
        <v>339</v>
      </c>
      <c r="E115" s="24" t="s">
        <v>45</v>
      </c>
      <c r="F115" s="23" t="s">
        <v>29</v>
      </c>
      <c r="G115" s="23" t="s">
        <v>30</v>
      </c>
      <c r="H115" s="21">
        <v>30.809000000000001</v>
      </c>
      <c r="I115" s="21">
        <v>0</v>
      </c>
      <c r="J115" s="21">
        <v>1.0249999999999999</v>
      </c>
      <c r="K115" s="21">
        <v>1.0249999999999999</v>
      </c>
      <c r="L115" s="20">
        <f t="shared" si="5"/>
        <v>1</v>
      </c>
      <c r="M115" s="21">
        <v>9.5370000000000008</v>
      </c>
      <c r="N115" s="21">
        <v>20.247</v>
      </c>
    </row>
    <row r="116" spans="1:14" s="31" customFormat="1" ht="52.5" customHeight="1" thickBot="1" x14ac:dyDescent="0.45">
      <c r="A116" s="13" t="s">
        <v>291</v>
      </c>
      <c r="B116" s="64" t="s">
        <v>340</v>
      </c>
      <c r="C116" s="24" t="s">
        <v>43</v>
      </c>
      <c r="D116" s="24" t="s">
        <v>341</v>
      </c>
      <c r="E116" s="24" t="s">
        <v>45</v>
      </c>
      <c r="F116" s="23" t="s">
        <v>29</v>
      </c>
      <c r="G116" s="23" t="s">
        <v>30</v>
      </c>
      <c r="H116" s="21">
        <v>63.621000000000002</v>
      </c>
      <c r="I116" s="21">
        <v>96.317999999999998</v>
      </c>
      <c r="J116" s="21">
        <v>44.328000000000003</v>
      </c>
      <c r="K116" s="21">
        <v>44.328000000000003</v>
      </c>
      <c r="L116" s="20">
        <f t="shared" si="5"/>
        <v>1</v>
      </c>
      <c r="M116" s="21">
        <v>115.611</v>
      </c>
      <c r="N116" s="21">
        <v>0</v>
      </c>
    </row>
    <row r="117" spans="1:14" s="31" customFormat="1" ht="52.5" customHeight="1" thickBot="1" x14ac:dyDescent="0.45">
      <c r="A117" s="13" t="s">
        <v>291</v>
      </c>
      <c r="B117" s="64" t="s">
        <v>342</v>
      </c>
      <c r="C117" s="24" t="s">
        <v>43</v>
      </c>
      <c r="D117" s="24" t="s">
        <v>343</v>
      </c>
      <c r="E117" s="24" t="s">
        <v>45</v>
      </c>
      <c r="F117" s="23" t="s">
        <v>29</v>
      </c>
      <c r="G117" s="23" t="s">
        <v>30</v>
      </c>
      <c r="H117" s="21">
        <v>50.822000000000003</v>
      </c>
      <c r="I117" s="21">
        <v>1.544</v>
      </c>
      <c r="J117" s="21">
        <v>0</v>
      </c>
      <c r="K117" s="21">
        <v>0</v>
      </c>
      <c r="L117" s="20" t="str">
        <f t="shared" si="5"/>
        <v>-</v>
      </c>
      <c r="M117" s="21">
        <v>52.366999999999997</v>
      </c>
      <c r="N117" s="21">
        <v>0</v>
      </c>
    </row>
    <row r="118" spans="1:14" s="31" customFormat="1" ht="52.5" customHeight="1" thickBot="1" x14ac:dyDescent="0.45">
      <c r="A118" s="13" t="s">
        <v>291</v>
      </c>
      <c r="B118" s="64" t="s">
        <v>344</v>
      </c>
      <c r="C118" s="24" t="s">
        <v>43</v>
      </c>
      <c r="D118" s="24" t="s">
        <v>345</v>
      </c>
      <c r="E118" s="24" t="s">
        <v>45</v>
      </c>
      <c r="F118" s="23" t="s">
        <v>29</v>
      </c>
      <c r="G118" s="23" t="s">
        <v>30</v>
      </c>
      <c r="H118" s="21">
        <v>1150.153</v>
      </c>
      <c r="I118" s="21">
        <v>398.98099999999999</v>
      </c>
      <c r="J118" s="21">
        <v>31.315999999999999</v>
      </c>
      <c r="K118" s="21">
        <v>31.315999999999999</v>
      </c>
      <c r="L118" s="20">
        <f t="shared" si="5"/>
        <v>1</v>
      </c>
      <c r="M118" s="21">
        <v>885.32100000000003</v>
      </c>
      <c r="N118" s="21">
        <v>632.49699999999996</v>
      </c>
    </row>
    <row r="119" spans="1:14" s="31" customFormat="1" ht="52.5" customHeight="1" thickBot="1" x14ac:dyDescent="0.45">
      <c r="A119" s="13" t="s">
        <v>291</v>
      </c>
      <c r="B119" s="64" t="s">
        <v>346</v>
      </c>
      <c r="C119" s="24" t="s">
        <v>43</v>
      </c>
      <c r="D119" s="24" t="s">
        <v>347</v>
      </c>
      <c r="E119" s="24" t="s">
        <v>45</v>
      </c>
      <c r="F119" s="23" t="s">
        <v>29</v>
      </c>
      <c r="G119" s="23" t="s">
        <v>30</v>
      </c>
      <c r="H119" s="21">
        <v>24.885999999999999</v>
      </c>
      <c r="I119" s="21">
        <v>36.439</v>
      </c>
      <c r="J119" s="21">
        <v>1.141</v>
      </c>
      <c r="K119" s="21">
        <v>1.141</v>
      </c>
      <c r="L119" s="20">
        <f t="shared" si="5"/>
        <v>1</v>
      </c>
      <c r="M119" s="21">
        <v>9.3369999999999997</v>
      </c>
      <c r="N119" s="21">
        <v>50.847000000000001</v>
      </c>
    </row>
    <row r="120" spans="1:14" s="31" customFormat="1" ht="52.5" customHeight="1" thickBot="1" x14ac:dyDescent="0.45">
      <c r="A120" s="13" t="s">
        <v>291</v>
      </c>
      <c r="B120" s="64" t="s">
        <v>348</v>
      </c>
      <c r="C120" s="24" t="s">
        <v>349</v>
      </c>
      <c r="D120" s="24" t="s">
        <v>350</v>
      </c>
      <c r="E120" s="24" t="s">
        <v>351</v>
      </c>
      <c r="F120" s="23" t="s">
        <v>136</v>
      </c>
      <c r="G120" s="23" t="s">
        <v>38</v>
      </c>
      <c r="H120" s="21">
        <v>6909.2820000000002</v>
      </c>
      <c r="I120" s="21">
        <v>20.225000000000001</v>
      </c>
      <c r="J120" s="21">
        <v>84.72</v>
      </c>
      <c r="K120" s="21">
        <v>43.543999999999997</v>
      </c>
      <c r="L120" s="20">
        <f t="shared" si="5"/>
        <v>0.51397544853635502</v>
      </c>
      <c r="M120" s="21">
        <v>0</v>
      </c>
      <c r="N120" s="21">
        <v>6844.7870000000003</v>
      </c>
    </row>
    <row r="121" spans="1:14" s="31" customFormat="1" ht="52.5" customHeight="1" thickBot="1" x14ac:dyDescent="0.45">
      <c r="A121" s="13" t="s">
        <v>291</v>
      </c>
      <c r="B121" s="64" t="s">
        <v>352</v>
      </c>
      <c r="C121" s="24" t="s">
        <v>349</v>
      </c>
      <c r="D121" s="24" t="s">
        <v>353</v>
      </c>
      <c r="E121" s="24" t="s">
        <v>351</v>
      </c>
      <c r="F121" s="23" t="s">
        <v>29</v>
      </c>
      <c r="G121" s="23" t="s">
        <v>30</v>
      </c>
      <c r="H121" s="21">
        <v>56.331000000000003</v>
      </c>
      <c r="I121" s="21">
        <v>3.4550000000000001</v>
      </c>
      <c r="J121" s="21">
        <v>10.199</v>
      </c>
      <c r="K121" s="21">
        <v>10.199</v>
      </c>
      <c r="L121" s="20">
        <f t="shared" si="5"/>
        <v>1</v>
      </c>
      <c r="M121" s="21">
        <v>5.7949999999999999</v>
      </c>
      <c r="N121" s="21">
        <v>43.792000000000002</v>
      </c>
    </row>
    <row r="122" spans="1:14" s="31" customFormat="1" ht="52.5" customHeight="1" thickBot="1" x14ac:dyDescent="0.45">
      <c r="A122" s="13" t="s">
        <v>291</v>
      </c>
      <c r="B122" s="64" t="s">
        <v>354</v>
      </c>
      <c r="C122" s="24" t="s">
        <v>349</v>
      </c>
      <c r="D122" s="24" t="s">
        <v>355</v>
      </c>
      <c r="E122" s="24" t="s">
        <v>351</v>
      </c>
      <c r="F122" s="23" t="s">
        <v>29</v>
      </c>
      <c r="G122" s="23" t="s">
        <v>30</v>
      </c>
      <c r="H122" s="21">
        <v>7.4189999999999996</v>
      </c>
      <c r="I122" s="21">
        <v>0</v>
      </c>
      <c r="J122" s="21">
        <v>0.627</v>
      </c>
      <c r="K122" s="21">
        <v>0.627</v>
      </c>
      <c r="L122" s="20">
        <f t="shared" si="5"/>
        <v>1</v>
      </c>
      <c r="M122" s="21">
        <v>3</v>
      </c>
      <c r="N122" s="21">
        <v>3.7919999999999998</v>
      </c>
    </row>
    <row r="123" spans="1:14" s="31" customFormat="1" ht="52.5" customHeight="1" thickBot="1" x14ac:dyDescent="0.45">
      <c r="A123" s="13" t="s">
        <v>291</v>
      </c>
      <c r="B123" s="64">
        <v>13</v>
      </c>
      <c r="C123" s="24" t="s">
        <v>356</v>
      </c>
      <c r="D123" s="24" t="s">
        <v>357</v>
      </c>
      <c r="E123" s="24" t="s">
        <v>358</v>
      </c>
      <c r="F123" s="23" t="s">
        <v>29</v>
      </c>
      <c r="G123" s="23" t="s">
        <v>359</v>
      </c>
      <c r="H123" s="21">
        <v>504.053</v>
      </c>
      <c r="I123" s="21">
        <v>5.0000000000000001E-3</v>
      </c>
      <c r="J123" s="21">
        <v>4.0609999999999999</v>
      </c>
      <c r="K123" s="21">
        <v>2.145</v>
      </c>
      <c r="L123" s="20">
        <f t="shared" si="5"/>
        <v>0.52819502585570055</v>
      </c>
      <c r="M123" s="21">
        <v>481.75900000000001</v>
      </c>
      <c r="N123" s="21">
        <v>18.238</v>
      </c>
    </row>
    <row r="124" spans="1:14" s="31" customFormat="1" ht="52.5" customHeight="1" thickBot="1" x14ac:dyDescent="0.45">
      <c r="A124" s="13" t="s">
        <v>291</v>
      </c>
      <c r="B124" s="64">
        <v>14</v>
      </c>
      <c r="C124" s="24" t="s">
        <v>360</v>
      </c>
      <c r="D124" s="24" t="s">
        <v>361</v>
      </c>
      <c r="E124" s="24" t="s">
        <v>358</v>
      </c>
      <c r="F124" s="23" t="s">
        <v>29</v>
      </c>
      <c r="G124" s="23" t="s">
        <v>359</v>
      </c>
      <c r="H124" s="21">
        <v>484.37900000000002</v>
      </c>
      <c r="I124" s="21">
        <v>0</v>
      </c>
      <c r="J124" s="21">
        <v>8.09</v>
      </c>
      <c r="K124" s="21">
        <v>0.09</v>
      </c>
      <c r="L124" s="20">
        <f t="shared" si="5"/>
        <v>1.1124845488257108E-2</v>
      </c>
      <c r="M124" s="21">
        <v>446.1</v>
      </c>
      <c r="N124" s="21">
        <v>30.189</v>
      </c>
    </row>
    <row r="125" spans="1:14" s="31" customFormat="1" ht="52.5" customHeight="1" thickBot="1" x14ac:dyDescent="0.45">
      <c r="A125" s="13" t="s">
        <v>291</v>
      </c>
      <c r="B125" s="64">
        <v>15</v>
      </c>
      <c r="C125" s="24" t="s">
        <v>362</v>
      </c>
      <c r="D125" s="24" t="s">
        <v>363</v>
      </c>
      <c r="E125" s="24" t="s">
        <v>364</v>
      </c>
      <c r="F125" s="23" t="s">
        <v>29</v>
      </c>
      <c r="G125" s="23" t="s">
        <v>30</v>
      </c>
      <c r="H125" s="21">
        <v>304.20800000000003</v>
      </c>
      <c r="I125" s="21">
        <v>0</v>
      </c>
      <c r="J125" s="21">
        <v>0</v>
      </c>
      <c r="K125" s="21">
        <v>0</v>
      </c>
      <c r="L125" s="20" t="str">
        <f t="shared" si="5"/>
        <v>-</v>
      </c>
      <c r="M125" s="21">
        <v>304.20800000000003</v>
      </c>
      <c r="N125" s="21">
        <v>0</v>
      </c>
    </row>
    <row r="126" spans="1:14" s="31" customFormat="1" ht="52.5" customHeight="1" thickBot="1" x14ac:dyDescent="0.45">
      <c r="A126" s="13" t="s">
        <v>291</v>
      </c>
      <c r="B126" s="64">
        <v>16</v>
      </c>
      <c r="C126" s="24" t="s">
        <v>365</v>
      </c>
      <c r="D126" s="24" t="s">
        <v>366</v>
      </c>
      <c r="E126" s="24" t="s">
        <v>351</v>
      </c>
      <c r="F126" s="23" t="s">
        <v>29</v>
      </c>
      <c r="G126" s="23" t="s">
        <v>30</v>
      </c>
      <c r="H126" s="21">
        <v>1466.8240000000001</v>
      </c>
      <c r="I126" s="21">
        <v>11.308999999999999</v>
      </c>
      <c r="J126" s="21">
        <v>24.542000000000002</v>
      </c>
      <c r="K126" s="21">
        <v>24.542000000000002</v>
      </c>
      <c r="L126" s="20">
        <f t="shared" si="5"/>
        <v>1</v>
      </c>
      <c r="M126" s="21">
        <v>1372.8910000000001</v>
      </c>
      <c r="N126" s="21">
        <v>80.7</v>
      </c>
    </row>
    <row r="127" spans="1:14" s="31" customFormat="1" ht="52.5" customHeight="1" thickBot="1" x14ac:dyDescent="0.45">
      <c r="A127" s="13" t="s">
        <v>291</v>
      </c>
      <c r="B127" s="64">
        <v>17</v>
      </c>
      <c r="C127" s="24" t="s">
        <v>367</v>
      </c>
      <c r="D127" s="24" t="s">
        <v>368</v>
      </c>
      <c r="E127" s="24" t="s">
        <v>369</v>
      </c>
      <c r="F127" s="23" t="s">
        <v>29</v>
      </c>
      <c r="G127" s="23" t="s">
        <v>30</v>
      </c>
      <c r="H127" s="21">
        <v>3572.9569999999999</v>
      </c>
      <c r="I127" s="21">
        <v>163.75299999999999</v>
      </c>
      <c r="J127" s="21">
        <v>828.92700000000002</v>
      </c>
      <c r="K127" s="21">
        <v>828.92700000000002</v>
      </c>
      <c r="L127" s="20">
        <f t="shared" si="5"/>
        <v>1</v>
      </c>
      <c r="M127" s="21">
        <v>188.89400000000001</v>
      </c>
      <c r="N127" s="21">
        <v>2718.8890000000001</v>
      </c>
    </row>
    <row r="128" spans="1:14" s="31" customFormat="1" ht="52.5" customHeight="1" thickBot="1" x14ac:dyDescent="0.45">
      <c r="A128" s="13" t="s">
        <v>291</v>
      </c>
      <c r="B128" s="64">
        <v>18</v>
      </c>
      <c r="C128" s="24" t="s">
        <v>370</v>
      </c>
      <c r="D128" s="24" t="s">
        <v>371</v>
      </c>
      <c r="E128" s="24" t="s">
        <v>372</v>
      </c>
      <c r="F128" s="23" t="s">
        <v>29</v>
      </c>
      <c r="G128" s="23" t="s">
        <v>30</v>
      </c>
      <c r="H128" s="21">
        <v>75.034000000000006</v>
      </c>
      <c r="I128" s="21">
        <v>4.843</v>
      </c>
      <c r="J128" s="21">
        <v>13.379</v>
      </c>
      <c r="K128" s="21">
        <v>13.379</v>
      </c>
      <c r="L128" s="20">
        <f t="shared" si="5"/>
        <v>1</v>
      </c>
      <c r="M128" s="21">
        <v>66.498000000000005</v>
      </c>
      <c r="N128" s="21">
        <v>0</v>
      </c>
    </row>
    <row r="129" spans="1:14" s="31" customFormat="1" ht="52.5" customHeight="1" thickBot="1" x14ac:dyDescent="0.45">
      <c r="A129" s="13" t="s">
        <v>291</v>
      </c>
      <c r="B129" s="64">
        <v>19</v>
      </c>
      <c r="C129" s="24" t="s">
        <v>373</v>
      </c>
      <c r="D129" s="24" t="s">
        <v>374</v>
      </c>
      <c r="E129" s="24" t="s">
        <v>358</v>
      </c>
      <c r="F129" s="23" t="s">
        <v>29</v>
      </c>
      <c r="G129" s="23" t="s">
        <v>30</v>
      </c>
      <c r="H129" s="21">
        <v>131.291</v>
      </c>
      <c r="I129" s="21">
        <v>0</v>
      </c>
      <c r="J129" s="21">
        <v>0</v>
      </c>
      <c r="K129" s="21">
        <v>0</v>
      </c>
      <c r="L129" s="20" t="str">
        <f t="shared" si="5"/>
        <v>-</v>
      </c>
      <c r="M129" s="21">
        <v>131.291</v>
      </c>
      <c r="N129" s="21">
        <v>0</v>
      </c>
    </row>
    <row r="130" spans="1:14" s="31" customFormat="1" ht="52.5" customHeight="1" thickBot="1" x14ac:dyDescent="0.45">
      <c r="A130" s="13" t="s">
        <v>291</v>
      </c>
      <c r="B130" s="64" t="s">
        <v>375</v>
      </c>
      <c r="C130" s="24" t="s">
        <v>376</v>
      </c>
      <c r="D130" s="24" t="s">
        <v>377</v>
      </c>
      <c r="E130" s="24" t="s">
        <v>358</v>
      </c>
      <c r="F130" s="23" t="s">
        <v>29</v>
      </c>
      <c r="G130" s="23" t="s">
        <v>30</v>
      </c>
      <c r="H130" s="21">
        <v>13029.588</v>
      </c>
      <c r="I130" s="21">
        <v>0.48499999999999999</v>
      </c>
      <c r="J130" s="21">
        <v>2240.5410000000002</v>
      </c>
      <c r="K130" s="21">
        <v>1017.737</v>
      </c>
      <c r="L130" s="20">
        <f t="shared" si="5"/>
        <v>0.45423716861240204</v>
      </c>
      <c r="M130" s="21">
        <v>0</v>
      </c>
      <c r="N130" s="21">
        <v>10789.531999999999</v>
      </c>
    </row>
    <row r="131" spans="1:14" s="31" customFormat="1" ht="52.5" customHeight="1" thickBot="1" x14ac:dyDescent="0.45">
      <c r="A131" s="13" t="s">
        <v>291</v>
      </c>
      <c r="B131" s="64" t="s">
        <v>378</v>
      </c>
      <c r="C131" s="24" t="s">
        <v>379</v>
      </c>
      <c r="D131" s="24" t="s">
        <v>380</v>
      </c>
      <c r="E131" s="24" t="s">
        <v>381</v>
      </c>
      <c r="F131" s="23" t="s">
        <v>29</v>
      </c>
      <c r="G131" s="23" t="s">
        <v>30</v>
      </c>
      <c r="H131" s="21">
        <v>12.207000000000001</v>
      </c>
      <c r="I131" s="21">
        <v>118.005</v>
      </c>
      <c r="J131" s="21">
        <v>0</v>
      </c>
      <c r="K131" s="21">
        <v>0</v>
      </c>
      <c r="L131" s="20" t="str">
        <f t="shared" si="5"/>
        <v>-</v>
      </c>
      <c r="M131" s="21">
        <v>129.982</v>
      </c>
      <c r="N131" s="21">
        <v>0</v>
      </c>
    </row>
    <row r="132" spans="1:14" s="31" customFormat="1" ht="52.5" customHeight="1" thickBot="1" x14ac:dyDescent="0.45">
      <c r="A132" s="13" t="s">
        <v>291</v>
      </c>
      <c r="B132" s="64" t="s">
        <v>382</v>
      </c>
      <c r="C132" s="24" t="s">
        <v>383</v>
      </c>
      <c r="D132" s="24" t="s">
        <v>384</v>
      </c>
      <c r="E132" s="24" t="s">
        <v>381</v>
      </c>
      <c r="F132" s="23" t="s">
        <v>29</v>
      </c>
      <c r="G132" s="23" t="s">
        <v>30</v>
      </c>
      <c r="H132" s="21">
        <v>10.768000000000001</v>
      </c>
      <c r="I132" s="21">
        <v>0</v>
      </c>
      <c r="J132" s="21">
        <v>3.5459999999999998</v>
      </c>
      <c r="K132" s="21">
        <v>3.5459999999999998</v>
      </c>
      <c r="L132" s="20">
        <f t="shared" si="5"/>
        <v>1</v>
      </c>
      <c r="M132" s="21">
        <v>3.9630000000000001</v>
      </c>
      <c r="N132" s="21">
        <v>3.2589999999999999</v>
      </c>
    </row>
    <row r="133" spans="1:14" s="31" customFormat="1" ht="52.5" customHeight="1" thickBot="1" x14ac:dyDescent="0.45">
      <c r="A133" s="13" t="s">
        <v>291</v>
      </c>
      <c r="B133" s="64" t="s">
        <v>385</v>
      </c>
      <c r="C133" s="24" t="s">
        <v>386</v>
      </c>
      <c r="D133" s="24" t="s">
        <v>387</v>
      </c>
      <c r="E133" s="24" t="s">
        <v>351</v>
      </c>
      <c r="F133" s="23" t="s">
        <v>136</v>
      </c>
      <c r="G133" s="23" t="s">
        <v>147</v>
      </c>
      <c r="H133" s="21">
        <v>4710.2790000000005</v>
      </c>
      <c r="I133" s="21">
        <v>-0.26500000000000001</v>
      </c>
      <c r="J133" s="21">
        <v>10.295999999999999</v>
      </c>
      <c r="K133" s="21">
        <v>10.295999999999999</v>
      </c>
      <c r="L133" s="20">
        <f t="shared" si="5"/>
        <v>1</v>
      </c>
      <c r="M133" s="21">
        <v>0</v>
      </c>
      <c r="N133" s="21">
        <v>4699.7179999999998</v>
      </c>
    </row>
    <row r="134" spans="1:14" s="31" customFormat="1" ht="52.5" customHeight="1" thickBot="1" x14ac:dyDescent="0.45">
      <c r="A134" s="13" t="s">
        <v>291</v>
      </c>
      <c r="B134" s="64" t="s">
        <v>388</v>
      </c>
      <c r="C134" s="24" t="s">
        <v>386</v>
      </c>
      <c r="D134" s="24" t="s">
        <v>389</v>
      </c>
      <c r="E134" s="24" t="s">
        <v>351</v>
      </c>
      <c r="F134" s="23" t="s">
        <v>136</v>
      </c>
      <c r="G134" s="23" t="s">
        <v>147</v>
      </c>
      <c r="H134" s="21">
        <v>3758.2860000000001</v>
      </c>
      <c r="I134" s="21">
        <v>0</v>
      </c>
      <c r="J134" s="21">
        <v>13.125999999999999</v>
      </c>
      <c r="K134" s="21">
        <v>13.125999999999999</v>
      </c>
      <c r="L134" s="20">
        <f t="shared" si="5"/>
        <v>1</v>
      </c>
      <c r="M134" s="21">
        <v>0</v>
      </c>
      <c r="N134" s="21">
        <v>3745.16</v>
      </c>
    </row>
    <row r="135" spans="1:14" s="31" customFormat="1" ht="52.5" customHeight="1" thickBot="1" x14ac:dyDescent="0.45">
      <c r="A135" s="13" t="s">
        <v>291</v>
      </c>
      <c r="B135" s="64" t="s">
        <v>390</v>
      </c>
      <c r="C135" s="24" t="s">
        <v>391</v>
      </c>
      <c r="D135" s="24" t="s">
        <v>384</v>
      </c>
      <c r="E135" s="24" t="s">
        <v>392</v>
      </c>
      <c r="F135" s="23" t="s">
        <v>29</v>
      </c>
      <c r="G135" s="23" t="s">
        <v>30</v>
      </c>
      <c r="H135" s="21">
        <v>6.4569999999999999</v>
      </c>
      <c r="I135" s="21">
        <v>0</v>
      </c>
      <c r="J135" s="21">
        <v>0.64</v>
      </c>
      <c r="K135" s="21">
        <v>0.64</v>
      </c>
      <c r="L135" s="20">
        <f t="shared" si="5"/>
        <v>1</v>
      </c>
      <c r="M135" s="21">
        <v>1.62</v>
      </c>
      <c r="N135" s="21">
        <v>4.1970000000000001</v>
      </c>
    </row>
    <row r="136" spans="1:14" s="31" customFormat="1" ht="52.5" customHeight="1" thickBot="1" x14ac:dyDescent="0.45">
      <c r="A136" s="13" t="s">
        <v>291</v>
      </c>
      <c r="B136" s="64" t="s">
        <v>393</v>
      </c>
      <c r="C136" s="24" t="s">
        <v>394</v>
      </c>
      <c r="D136" s="24" t="s">
        <v>384</v>
      </c>
      <c r="E136" s="24" t="s">
        <v>392</v>
      </c>
      <c r="F136" s="23" t="s">
        <v>29</v>
      </c>
      <c r="G136" s="23" t="s">
        <v>30</v>
      </c>
      <c r="H136" s="21">
        <v>26.625</v>
      </c>
      <c r="I136" s="21">
        <v>0</v>
      </c>
      <c r="J136" s="21">
        <v>0.754</v>
      </c>
      <c r="K136" s="21">
        <v>0.754</v>
      </c>
      <c r="L136" s="20">
        <f t="shared" si="5"/>
        <v>1</v>
      </c>
      <c r="M136" s="21">
        <v>22.75</v>
      </c>
      <c r="N136" s="21">
        <v>3.121</v>
      </c>
    </row>
    <row r="137" spans="1:14" s="31" customFormat="1" ht="52.5" customHeight="1" thickBot="1" x14ac:dyDescent="0.45">
      <c r="A137" s="13" t="s">
        <v>291</v>
      </c>
      <c r="B137" s="64" t="s">
        <v>395</v>
      </c>
      <c r="C137" s="24" t="s">
        <v>396</v>
      </c>
      <c r="D137" s="24" t="s">
        <v>384</v>
      </c>
      <c r="E137" s="24" t="s">
        <v>392</v>
      </c>
      <c r="F137" s="23" t="s">
        <v>29</v>
      </c>
      <c r="G137" s="23" t="s">
        <v>30</v>
      </c>
      <c r="H137" s="21">
        <v>6.4640000000000004</v>
      </c>
      <c r="I137" s="21">
        <v>0</v>
      </c>
      <c r="J137" s="21">
        <v>1.101</v>
      </c>
      <c r="K137" s="21">
        <v>1.101</v>
      </c>
      <c r="L137" s="20">
        <f t="shared" si="5"/>
        <v>1</v>
      </c>
      <c r="M137" s="21">
        <v>2.5299999999999998</v>
      </c>
      <c r="N137" s="21">
        <v>2.8330000000000002</v>
      </c>
    </row>
    <row r="138" spans="1:14" s="31" customFormat="1" ht="52.5" customHeight="1" thickBot="1" x14ac:dyDescent="0.45">
      <c r="A138" s="13" t="s">
        <v>291</v>
      </c>
      <c r="B138" s="64" t="s">
        <v>397</v>
      </c>
      <c r="C138" s="24" t="s">
        <v>520</v>
      </c>
      <c r="D138" s="24" t="s">
        <v>384</v>
      </c>
      <c r="E138" s="24" t="s">
        <v>392</v>
      </c>
      <c r="F138" s="23" t="s">
        <v>29</v>
      </c>
      <c r="G138" s="23" t="s">
        <v>30</v>
      </c>
      <c r="H138" s="21">
        <v>2587.6610000000001</v>
      </c>
      <c r="I138" s="21">
        <v>0</v>
      </c>
      <c r="J138" s="21">
        <v>1.6839999999999999</v>
      </c>
      <c r="K138" s="21">
        <v>1.6839999999999999</v>
      </c>
      <c r="L138" s="20">
        <f t="shared" si="5"/>
        <v>1</v>
      </c>
      <c r="M138" s="21">
        <v>2582.0990000000002</v>
      </c>
      <c r="N138" s="21">
        <v>3.8780000000000001</v>
      </c>
    </row>
    <row r="139" spans="1:14" s="31" customFormat="1" ht="52.5" customHeight="1" thickBot="1" x14ac:dyDescent="0.45">
      <c r="A139" s="13" t="s">
        <v>291</v>
      </c>
      <c r="B139" s="64" t="s">
        <v>398</v>
      </c>
      <c r="C139" s="24" t="s">
        <v>399</v>
      </c>
      <c r="D139" s="24" t="s">
        <v>400</v>
      </c>
      <c r="E139" s="24" t="s">
        <v>401</v>
      </c>
      <c r="F139" s="23" t="s">
        <v>29</v>
      </c>
      <c r="G139" s="23" t="s">
        <v>30</v>
      </c>
      <c r="H139" s="21">
        <v>42636.993000000002</v>
      </c>
      <c r="I139" s="21">
        <v>12516</v>
      </c>
      <c r="J139" s="21">
        <v>12079.457</v>
      </c>
      <c r="K139" s="21">
        <v>668.82899999999995</v>
      </c>
      <c r="L139" s="20">
        <f t="shared" si="5"/>
        <v>5.5369127933482434E-2</v>
      </c>
      <c r="M139" s="21">
        <v>0</v>
      </c>
      <c r="N139" s="21">
        <v>43073.536</v>
      </c>
    </row>
    <row r="140" spans="1:14" s="31" customFormat="1" ht="52.5" customHeight="1" thickBot="1" x14ac:dyDescent="0.45">
      <c r="A140" s="13" t="s">
        <v>291</v>
      </c>
      <c r="B140" s="64" t="s">
        <v>402</v>
      </c>
      <c r="C140" s="24" t="s">
        <v>403</v>
      </c>
      <c r="D140" s="24" t="s">
        <v>404</v>
      </c>
      <c r="E140" s="24" t="s">
        <v>358</v>
      </c>
      <c r="F140" s="23" t="s">
        <v>29</v>
      </c>
      <c r="G140" s="23" t="s">
        <v>30</v>
      </c>
      <c r="H140" s="21">
        <v>75.882999999999996</v>
      </c>
      <c r="I140" s="21">
        <v>6.6</v>
      </c>
      <c r="J140" s="21">
        <v>19.861999999999998</v>
      </c>
      <c r="K140" s="21">
        <v>19.861999999999998</v>
      </c>
      <c r="L140" s="20">
        <f t="shared" si="5"/>
        <v>1</v>
      </c>
      <c r="M140" s="21">
        <v>0</v>
      </c>
      <c r="N140" s="21">
        <v>62.621000000000002</v>
      </c>
    </row>
    <row r="141" spans="1:14" s="31" customFormat="1" ht="52.5" customHeight="1" thickBot="1" x14ac:dyDescent="0.45">
      <c r="A141" s="13" t="s">
        <v>291</v>
      </c>
      <c r="B141" s="64" t="s">
        <v>405</v>
      </c>
      <c r="C141" s="24" t="s">
        <v>406</v>
      </c>
      <c r="D141" s="24" t="s">
        <v>407</v>
      </c>
      <c r="E141" s="24" t="s">
        <v>408</v>
      </c>
      <c r="F141" s="23" t="s">
        <v>29</v>
      </c>
      <c r="G141" s="23" t="s">
        <v>38</v>
      </c>
      <c r="H141" s="21">
        <v>17556.466</v>
      </c>
      <c r="I141" s="21">
        <v>4402.5079999999998</v>
      </c>
      <c r="J141" s="21">
        <v>5983.85</v>
      </c>
      <c r="K141" s="21">
        <v>190.92099999999999</v>
      </c>
      <c r="L141" s="20">
        <f t="shared" si="5"/>
        <v>3.1906047110138121E-2</v>
      </c>
      <c r="M141" s="21">
        <v>0</v>
      </c>
      <c r="N141" s="21">
        <v>15975.124</v>
      </c>
    </row>
    <row r="142" spans="1:14" s="31" customFormat="1" ht="52.5" customHeight="1" thickBot="1" x14ac:dyDescent="0.45">
      <c r="A142" s="13" t="s">
        <v>291</v>
      </c>
      <c r="B142" s="64" t="s">
        <v>409</v>
      </c>
      <c r="C142" s="24" t="s">
        <v>410</v>
      </c>
      <c r="D142" s="24" t="s">
        <v>411</v>
      </c>
      <c r="E142" s="24" t="s">
        <v>408</v>
      </c>
      <c r="F142" s="23" t="s">
        <v>29</v>
      </c>
      <c r="G142" s="23" t="s">
        <v>63</v>
      </c>
      <c r="H142" s="21">
        <v>184351.96299999999</v>
      </c>
      <c r="I142" s="21">
        <v>110018.647</v>
      </c>
      <c r="J142" s="21">
        <v>43506.042000000001</v>
      </c>
      <c r="K142" s="21">
        <v>616.10900000000004</v>
      </c>
      <c r="L142" s="20">
        <f t="shared" si="5"/>
        <v>1.416145830962973E-2</v>
      </c>
      <c r="M142" s="21">
        <v>0</v>
      </c>
      <c r="N142" s="21">
        <v>250864.568</v>
      </c>
    </row>
    <row r="143" spans="1:14" s="31" customFormat="1" ht="52.5" customHeight="1" thickBot="1" x14ac:dyDescent="0.45">
      <c r="A143" s="13" t="s">
        <v>291</v>
      </c>
      <c r="B143" s="64" t="s">
        <v>228</v>
      </c>
      <c r="C143" s="24" t="s">
        <v>412</v>
      </c>
      <c r="D143" s="24" t="s">
        <v>413</v>
      </c>
      <c r="E143" s="24" t="s">
        <v>358</v>
      </c>
      <c r="F143" s="23" t="s">
        <v>29</v>
      </c>
      <c r="G143" s="23" t="s">
        <v>185</v>
      </c>
      <c r="H143" s="21">
        <v>260160</v>
      </c>
      <c r="I143" s="21">
        <v>2931</v>
      </c>
      <c r="J143" s="21">
        <v>43365</v>
      </c>
      <c r="K143" s="21">
        <v>94</v>
      </c>
      <c r="L143" s="20">
        <f t="shared" si="5"/>
        <v>2.167646719704831E-3</v>
      </c>
      <c r="M143" s="21">
        <v>0</v>
      </c>
      <c r="N143" s="21">
        <v>219726</v>
      </c>
    </row>
    <row r="144" spans="1:14" s="31" customFormat="1" ht="52.5" customHeight="1" thickBot="1" x14ac:dyDescent="0.45">
      <c r="A144" s="13" t="s">
        <v>291</v>
      </c>
      <c r="B144" s="64" t="s">
        <v>231</v>
      </c>
      <c r="C144" s="24" t="s">
        <v>412</v>
      </c>
      <c r="D144" s="24" t="s">
        <v>414</v>
      </c>
      <c r="E144" s="24" t="s">
        <v>358</v>
      </c>
      <c r="F144" s="23" t="s">
        <v>29</v>
      </c>
      <c r="G144" s="23" t="s">
        <v>185</v>
      </c>
      <c r="H144" s="21">
        <v>1446303</v>
      </c>
      <c r="I144" s="21">
        <v>97</v>
      </c>
      <c r="J144" s="21">
        <v>212446</v>
      </c>
      <c r="K144" s="21">
        <v>44</v>
      </c>
      <c r="L144" s="20">
        <f t="shared" si="5"/>
        <v>2.0711145420483323E-4</v>
      </c>
      <c r="M144" s="21">
        <v>524606</v>
      </c>
      <c r="N144" s="21">
        <v>709348</v>
      </c>
    </row>
    <row r="145" spans="1:14" s="31" customFormat="1" ht="52.5" customHeight="1" thickBot="1" x14ac:dyDescent="0.45">
      <c r="A145" s="13" t="s">
        <v>291</v>
      </c>
      <c r="B145" s="64" t="s">
        <v>415</v>
      </c>
      <c r="C145" s="24" t="s">
        <v>91</v>
      </c>
      <c r="D145" s="24" t="s">
        <v>95</v>
      </c>
      <c r="E145" s="24" t="s">
        <v>96</v>
      </c>
      <c r="F145" s="23" t="s">
        <v>29</v>
      </c>
      <c r="G145" s="23" t="s">
        <v>38</v>
      </c>
      <c r="H145" s="21">
        <v>10142.096</v>
      </c>
      <c r="I145" s="21">
        <v>5200.1940000000004</v>
      </c>
      <c r="J145" s="21">
        <v>2038.44</v>
      </c>
      <c r="K145" s="21">
        <v>0</v>
      </c>
      <c r="L145" s="20">
        <f t="shared" si="5"/>
        <v>0</v>
      </c>
      <c r="M145" s="21">
        <v>0</v>
      </c>
      <c r="N145" s="21">
        <v>13303.85</v>
      </c>
    </row>
    <row r="146" spans="1:14" s="31" customFormat="1" ht="52.5" customHeight="1" thickBot="1" x14ac:dyDescent="0.45">
      <c r="A146" s="13" t="s">
        <v>291</v>
      </c>
      <c r="B146" s="64" t="s">
        <v>416</v>
      </c>
      <c r="C146" s="24" t="s">
        <v>91</v>
      </c>
      <c r="D146" s="24" t="s">
        <v>417</v>
      </c>
      <c r="E146" s="24" t="s">
        <v>96</v>
      </c>
      <c r="F146" s="23" t="s">
        <v>29</v>
      </c>
      <c r="G146" s="23" t="s">
        <v>30</v>
      </c>
      <c r="H146" s="21">
        <v>0</v>
      </c>
      <c r="I146" s="21">
        <v>50000</v>
      </c>
      <c r="J146" s="21">
        <v>0</v>
      </c>
      <c r="K146" s="21">
        <v>0</v>
      </c>
      <c r="L146" s="20" t="str">
        <f t="shared" si="5"/>
        <v>-</v>
      </c>
      <c r="M146" s="21">
        <v>0</v>
      </c>
      <c r="N146" s="21">
        <v>50000</v>
      </c>
    </row>
    <row r="147" spans="1:14" s="31" customFormat="1" ht="52.5" customHeight="1" thickBot="1" x14ac:dyDescent="0.45">
      <c r="A147" s="13" t="s">
        <v>291</v>
      </c>
      <c r="B147" s="64" t="s">
        <v>418</v>
      </c>
      <c r="C147" s="24" t="s">
        <v>419</v>
      </c>
      <c r="D147" s="24" t="s">
        <v>420</v>
      </c>
      <c r="E147" s="24" t="s">
        <v>45</v>
      </c>
      <c r="F147" s="23" t="s">
        <v>29</v>
      </c>
      <c r="G147" s="23" t="s">
        <v>30</v>
      </c>
      <c r="H147" s="21">
        <v>516795.90299999999</v>
      </c>
      <c r="I147" s="21">
        <v>4.4480000000000004</v>
      </c>
      <c r="J147" s="21">
        <v>3805.4949999999999</v>
      </c>
      <c r="K147" s="21">
        <v>195.578</v>
      </c>
      <c r="L147" s="20">
        <f t="shared" si="5"/>
        <v>5.1393576919691132E-2</v>
      </c>
      <c r="M147" s="21">
        <v>0</v>
      </c>
      <c r="N147" s="21">
        <v>512994.85600000003</v>
      </c>
    </row>
    <row r="148" spans="1:14" s="31" customFormat="1" ht="52.5" customHeight="1" thickBot="1" x14ac:dyDescent="0.45">
      <c r="A148" s="13" t="s">
        <v>291</v>
      </c>
      <c r="B148" s="64" t="s">
        <v>421</v>
      </c>
      <c r="C148" s="24" t="s">
        <v>419</v>
      </c>
      <c r="D148" s="24" t="s">
        <v>422</v>
      </c>
      <c r="E148" s="24" t="s">
        <v>45</v>
      </c>
      <c r="F148" s="23" t="s">
        <v>29</v>
      </c>
      <c r="G148" s="23" t="s">
        <v>30</v>
      </c>
      <c r="H148" s="21">
        <v>0</v>
      </c>
      <c r="I148" s="21">
        <v>100000</v>
      </c>
      <c r="J148" s="21">
        <v>0</v>
      </c>
      <c r="K148" s="21">
        <v>0</v>
      </c>
      <c r="L148" s="20" t="str">
        <f t="shared" si="5"/>
        <v>-</v>
      </c>
      <c r="M148" s="21">
        <v>0</v>
      </c>
      <c r="N148" s="21">
        <v>100000</v>
      </c>
    </row>
    <row r="149" spans="1:14" s="31" customFormat="1" ht="52.5" customHeight="1" thickBot="1" x14ac:dyDescent="0.45">
      <c r="A149" s="13" t="s">
        <v>291</v>
      </c>
      <c r="B149" s="64" t="s">
        <v>423</v>
      </c>
      <c r="C149" s="24" t="s">
        <v>419</v>
      </c>
      <c r="D149" s="24" t="s">
        <v>424</v>
      </c>
      <c r="E149" s="24" t="s">
        <v>45</v>
      </c>
      <c r="F149" s="23" t="s">
        <v>29</v>
      </c>
      <c r="G149" s="23" t="s">
        <v>30</v>
      </c>
      <c r="H149" s="21">
        <v>0</v>
      </c>
      <c r="I149" s="21">
        <v>227384</v>
      </c>
      <c r="J149" s="21">
        <v>0</v>
      </c>
      <c r="K149" s="21">
        <v>0</v>
      </c>
      <c r="L149" s="20" t="str">
        <f t="shared" si="5"/>
        <v>-</v>
      </c>
      <c r="M149" s="21">
        <v>0</v>
      </c>
      <c r="N149" s="21">
        <v>227384</v>
      </c>
    </row>
    <row r="150" spans="1:14" s="31" customFormat="1" ht="52.5" customHeight="1" thickBot="1" x14ac:dyDescent="0.45">
      <c r="A150" s="13" t="s">
        <v>291</v>
      </c>
      <c r="B150" s="64" t="s">
        <v>425</v>
      </c>
      <c r="C150" s="24" t="s">
        <v>426</v>
      </c>
      <c r="D150" s="24" t="s">
        <v>427</v>
      </c>
      <c r="E150" s="24" t="s">
        <v>408</v>
      </c>
      <c r="F150" s="23" t="s">
        <v>29</v>
      </c>
      <c r="G150" s="23" t="s">
        <v>30</v>
      </c>
      <c r="H150" s="21">
        <v>2000000</v>
      </c>
      <c r="I150" s="21">
        <v>48.774999999999999</v>
      </c>
      <c r="J150" s="21">
        <v>4167.4769999999999</v>
      </c>
      <c r="K150" s="16">
        <v>1972.17</v>
      </c>
      <c r="L150" s="20">
        <f t="shared" si="5"/>
        <v>0.47322876646949702</v>
      </c>
      <c r="M150" s="21">
        <v>0</v>
      </c>
      <c r="N150" s="21">
        <v>1995881.298</v>
      </c>
    </row>
    <row r="151" spans="1:14" s="31" customFormat="1" ht="52.5" customHeight="1" thickBot="1" x14ac:dyDescent="0.45">
      <c r="A151" s="13" t="s">
        <v>291</v>
      </c>
      <c r="B151" s="64" t="s">
        <v>428</v>
      </c>
      <c r="C151" s="24" t="s">
        <v>429</v>
      </c>
      <c r="D151" s="24" t="s">
        <v>430</v>
      </c>
      <c r="E151" s="24" t="s">
        <v>358</v>
      </c>
      <c r="F151" s="23" t="s">
        <v>29</v>
      </c>
      <c r="G151" s="23" t="s">
        <v>30</v>
      </c>
      <c r="H151" s="21">
        <v>0</v>
      </c>
      <c r="I151" s="21">
        <v>1148539.885</v>
      </c>
      <c r="J151" s="21">
        <v>11704.769</v>
      </c>
      <c r="K151" s="22">
        <v>6641.4369999999999</v>
      </c>
      <c r="L151" s="20">
        <f t="shared" si="5"/>
        <v>0.5674129066536896</v>
      </c>
      <c r="M151" s="21">
        <v>0</v>
      </c>
      <c r="N151" s="21">
        <v>1136835.1159999999</v>
      </c>
    </row>
    <row r="152" spans="1:14" s="31" customFormat="1" ht="52.5" customHeight="1" thickBot="1" x14ac:dyDescent="0.45">
      <c r="A152" s="13" t="s">
        <v>291</v>
      </c>
      <c r="B152" s="64" t="s">
        <v>431</v>
      </c>
      <c r="C152" s="24" t="s">
        <v>432</v>
      </c>
      <c r="D152" s="24" t="s">
        <v>433</v>
      </c>
      <c r="E152" s="24" t="s">
        <v>408</v>
      </c>
      <c r="F152" s="23" t="s">
        <v>29</v>
      </c>
      <c r="G152" s="23" t="s">
        <v>30</v>
      </c>
      <c r="H152" s="21">
        <v>0</v>
      </c>
      <c r="I152" s="21">
        <v>617000</v>
      </c>
      <c r="J152" s="21">
        <v>0</v>
      </c>
      <c r="K152" s="22">
        <v>0</v>
      </c>
      <c r="L152" s="20" t="str">
        <f t="shared" si="5"/>
        <v>-</v>
      </c>
      <c r="M152" s="21">
        <v>0</v>
      </c>
      <c r="N152" s="21">
        <v>617000</v>
      </c>
    </row>
    <row r="153" spans="1:14" s="31" customFormat="1" ht="52.5" customHeight="1" thickBot="1" x14ac:dyDescent="0.45">
      <c r="A153" s="13" t="s">
        <v>291</v>
      </c>
      <c r="B153" s="64" t="s">
        <v>434</v>
      </c>
      <c r="C153" s="24" t="s">
        <v>105</v>
      </c>
      <c r="D153" s="24" t="s">
        <v>106</v>
      </c>
      <c r="E153" s="24" t="s">
        <v>408</v>
      </c>
      <c r="F153" s="23" t="s">
        <v>29</v>
      </c>
      <c r="G153" s="23" t="s">
        <v>38</v>
      </c>
      <c r="H153" s="21">
        <v>0</v>
      </c>
      <c r="I153" s="21">
        <v>125000</v>
      </c>
      <c r="J153" s="21">
        <v>0</v>
      </c>
      <c r="K153" s="22">
        <v>0</v>
      </c>
      <c r="L153" s="20" t="str">
        <f t="shared" si="5"/>
        <v>-</v>
      </c>
      <c r="M153" s="21">
        <v>0</v>
      </c>
      <c r="N153" s="21">
        <v>125000</v>
      </c>
    </row>
    <row r="154" spans="1:14" s="31" customFormat="1" ht="52.5" customHeight="1" thickBot="1" x14ac:dyDescent="0.45">
      <c r="A154" s="13" t="s">
        <v>291</v>
      </c>
      <c r="B154" s="64" t="s">
        <v>435</v>
      </c>
      <c r="C154" s="24" t="s">
        <v>436</v>
      </c>
      <c r="D154" s="24" t="s">
        <v>437</v>
      </c>
      <c r="E154" s="24" t="s">
        <v>295</v>
      </c>
      <c r="F154" s="23" t="s">
        <v>29</v>
      </c>
      <c r="G154" s="23" t="s">
        <v>30</v>
      </c>
      <c r="H154" s="21">
        <v>0</v>
      </c>
      <c r="I154" s="21">
        <v>447261.924</v>
      </c>
      <c r="J154" s="21">
        <v>46867.974000000002</v>
      </c>
      <c r="K154" s="22">
        <v>2.1000000000000001E-2</v>
      </c>
      <c r="L154" s="20">
        <f t="shared" si="5"/>
        <v>4.4806715989046168E-7</v>
      </c>
      <c r="M154" s="21">
        <v>0</v>
      </c>
      <c r="N154" s="21">
        <v>400393.95</v>
      </c>
    </row>
    <row r="155" spans="1:14" s="18" customFormat="1" ht="52.5" customHeight="1" thickBot="1" x14ac:dyDescent="0.45">
      <c r="A155" s="13" t="s">
        <v>438</v>
      </c>
      <c r="B155" s="13">
        <v>1</v>
      </c>
      <c r="C155" s="14" t="s">
        <v>439</v>
      </c>
      <c r="D155" s="14" t="s">
        <v>440</v>
      </c>
      <c r="E155" s="14" t="s">
        <v>441</v>
      </c>
      <c r="F155" s="15" t="s">
        <v>136</v>
      </c>
      <c r="G155" s="15" t="s">
        <v>442</v>
      </c>
      <c r="H155" s="16">
        <v>6759</v>
      </c>
      <c r="I155" s="16">
        <v>70</v>
      </c>
      <c r="J155" s="16">
        <v>70</v>
      </c>
      <c r="K155" s="16">
        <v>16</v>
      </c>
      <c r="L155" s="17">
        <v>0.22857142857142856</v>
      </c>
      <c r="M155" s="19">
        <v>0</v>
      </c>
      <c r="N155" s="16">
        <v>6759</v>
      </c>
    </row>
    <row r="156" spans="1:14" s="18" customFormat="1" ht="52.5" customHeight="1" thickBot="1" x14ac:dyDescent="0.45">
      <c r="A156" s="13" t="s">
        <v>438</v>
      </c>
      <c r="B156" s="13">
        <v>2</v>
      </c>
      <c r="C156" s="14" t="s">
        <v>439</v>
      </c>
      <c r="D156" s="14" t="s">
        <v>440</v>
      </c>
      <c r="E156" s="44" t="s">
        <v>443</v>
      </c>
      <c r="F156" s="15" t="s">
        <v>136</v>
      </c>
      <c r="G156" s="15" t="s">
        <v>444</v>
      </c>
      <c r="H156" s="16">
        <v>2552</v>
      </c>
      <c r="I156" s="16">
        <v>60</v>
      </c>
      <c r="J156" s="16">
        <v>60</v>
      </c>
      <c r="K156" s="16">
        <v>17</v>
      </c>
      <c r="L156" s="17">
        <v>0.28333333333333333</v>
      </c>
      <c r="M156" s="19" t="s">
        <v>440</v>
      </c>
      <c r="N156" s="16">
        <v>2552</v>
      </c>
    </row>
    <row r="157" spans="1:14" s="18" customFormat="1" ht="52.5" customHeight="1" thickBot="1" x14ac:dyDescent="0.45">
      <c r="A157" s="13" t="s">
        <v>438</v>
      </c>
      <c r="B157" s="13">
        <v>3</v>
      </c>
      <c r="C157" s="14" t="s">
        <v>445</v>
      </c>
      <c r="D157" s="14" t="s">
        <v>446</v>
      </c>
      <c r="E157" s="14" t="s">
        <v>441</v>
      </c>
      <c r="F157" s="15" t="s">
        <v>136</v>
      </c>
      <c r="G157" s="15" t="s">
        <v>447</v>
      </c>
      <c r="H157" s="16">
        <v>14162</v>
      </c>
      <c r="I157" s="16">
        <v>127</v>
      </c>
      <c r="J157" s="16">
        <v>127</v>
      </c>
      <c r="K157" s="16">
        <v>52</v>
      </c>
      <c r="L157" s="17">
        <v>0.40944881889763779</v>
      </c>
      <c r="M157" s="19">
        <v>0</v>
      </c>
      <c r="N157" s="16">
        <v>14162</v>
      </c>
    </row>
    <row r="158" spans="1:14" s="18" customFormat="1" ht="52.5" customHeight="1" thickBot="1" x14ac:dyDescent="0.45">
      <c r="A158" s="13" t="s">
        <v>438</v>
      </c>
      <c r="B158" s="13">
        <v>4</v>
      </c>
      <c r="C158" s="14" t="s">
        <v>448</v>
      </c>
      <c r="D158" s="14" t="s">
        <v>449</v>
      </c>
      <c r="E158" s="14" t="s">
        <v>441</v>
      </c>
      <c r="F158" s="15" t="s">
        <v>29</v>
      </c>
      <c r="G158" s="15" t="s">
        <v>267</v>
      </c>
      <c r="H158" s="16">
        <v>2873</v>
      </c>
      <c r="I158" s="16">
        <v>83</v>
      </c>
      <c r="J158" s="16">
        <v>119</v>
      </c>
      <c r="K158" s="16">
        <v>0</v>
      </c>
      <c r="L158" s="17">
        <v>0</v>
      </c>
      <c r="M158" s="16">
        <v>0</v>
      </c>
      <c r="N158" s="16">
        <v>2837</v>
      </c>
    </row>
    <row r="159" spans="1:14" s="18" customFormat="1" ht="52.5" customHeight="1" thickBot="1" x14ac:dyDescent="0.45">
      <c r="A159" s="13" t="s">
        <v>438</v>
      </c>
      <c r="B159" s="13">
        <v>5</v>
      </c>
      <c r="C159" s="14" t="s">
        <v>450</v>
      </c>
      <c r="D159" s="14" t="s">
        <v>451</v>
      </c>
      <c r="E159" s="44" t="s">
        <v>452</v>
      </c>
      <c r="F159" s="15" t="s">
        <v>34</v>
      </c>
      <c r="G159" s="15" t="s">
        <v>453</v>
      </c>
      <c r="H159" s="16">
        <v>26626.183000000001</v>
      </c>
      <c r="I159" s="16">
        <v>8412.0889999999999</v>
      </c>
      <c r="J159" s="16">
        <v>3825.8780000000002</v>
      </c>
      <c r="K159" s="16">
        <v>214.39400000000001</v>
      </c>
      <c r="L159" s="17">
        <v>5.6037855885629387E-2</v>
      </c>
      <c r="M159" s="19">
        <v>0</v>
      </c>
      <c r="N159" s="16">
        <v>31212.393999999997</v>
      </c>
    </row>
    <row r="160" spans="1:14" s="18" customFormat="1" ht="52.5" customHeight="1" thickBot="1" x14ac:dyDescent="0.45">
      <c r="A160" s="13" t="s">
        <v>438</v>
      </c>
      <c r="B160" s="13">
        <v>6</v>
      </c>
      <c r="C160" s="14" t="s">
        <v>454</v>
      </c>
      <c r="D160" s="14" t="s">
        <v>440</v>
      </c>
      <c r="E160" s="14" t="s">
        <v>455</v>
      </c>
      <c r="F160" s="15" t="s">
        <v>34</v>
      </c>
      <c r="G160" s="15" t="s">
        <v>453</v>
      </c>
      <c r="H160" s="16">
        <v>2510</v>
      </c>
      <c r="I160" s="16">
        <v>23</v>
      </c>
      <c r="J160" s="16">
        <v>38</v>
      </c>
      <c r="K160" s="16">
        <v>23</v>
      </c>
      <c r="L160" s="17">
        <v>0.60526315789473684</v>
      </c>
      <c r="M160" s="16">
        <v>600</v>
      </c>
      <c r="N160" s="16">
        <v>1895</v>
      </c>
    </row>
    <row r="161" spans="1:14" s="18" customFormat="1" ht="52.5" customHeight="1" thickBot="1" x14ac:dyDescent="0.45">
      <c r="A161" s="13" t="s">
        <v>438</v>
      </c>
      <c r="B161" s="45" t="s">
        <v>124</v>
      </c>
      <c r="C161" s="46" t="s">
        <v>456</v>
      </c>
      <c r="D161" s="46" t="s">
        <v>457</v>
      </c>
      <c r="E161" s="46" t="s">
        <v>458</v>
      </c>
      <c r="F161" s="47" t="s">
        <v>34</v>
      </c>
      <c r="G161" s="47" t="s">
        <v>453</v>
      </c>
      <c r="H161" s="16">
        <v>8775.7610000000004</v>
      </c>
      <c r="I161" s="16">
        <v>2208.527</v>
      </c>
      <c r="J161" s="16">
        <v>2186.2350000000001</v>
      </c>
      <c r="K161" s="16">
        <v>318.23500000000001</v>
      </c>
      <c r="L161" s="17">
        <v>0.14556303416604344</v>
      </c>
      <c r="M161" s="19">
        <v>0</v>
      </c>
      <c r="N161" s="16">
        <v>8798.0529999999999</v>
      </c>
    </row>
    <row r="162" spans="1:14" s="31" customFormat="1" ht="52.5" customHeight="1" thickBot="1" x14ac:dyDescent="0.45">
      <c r="A162" s="13" t="s">
        <v>438</v>
      </c>
      <c r="B162" s="48" t="s">
        <v>125</v>
      </c>
      <c r="C162" s="14" t="s">
        <v>456</v>
      </c>
      <c r="D162" s="14" t="s">
        <v>459</v>
      </c>
      <c r="E162" s="46" t="s">
        <v>458</v>
      </c>
      <c r="F162" s="15" t="s">
        <v>34</v>
      </c>
      <c r="G162" s="15" t="s">
        <v>453</v>
      </c>
      <c r="H162" s="16">
        <v>560.24</v>
      </c>
      <c r="I162" s="16">
        <v>2.3E-2</v>
      </c>
      <c r="J162" s="16">
        <v>3.3620000000000001</v>
      </c>
      <c r="K162" s="16">
        <v>3.3620000000000001</v>
      </c>
      <c r="L162" s="17">
        <v>1</v>
      </c>
      <c r="M162" s="19">
        <v>556.90200000000004</v>
      </c>
      <c r="N162" s="16">
        <v>0</v>
      </c>
    </row>
    <row r="163" spans="1:14" s="18" customFormat="1" ht="52.5" customHeight="1" collapsed="1" thickBot="1" x14ac:dyDescent="0.45">
      <c r="A163" s="13" t="s">
        <v>438</v>
      </c>
      <c r="B163" s="13">
        <v>8</v>
      </c>
      <c r="C163" s="14" t="s">
        <v>460</v>
      </c>
      <c r="D163" s="14" t="s">
        <v>440</v>
      </c>
      <c r="E163" s="14" t="s">
        <v>461</v>
      </c>
      <c r="F163" s="15" t="s">
        <v>82</v>
      </c>
      <c r="G163" s="15" t="s">
        <v>38</v>
      </c>
      <c r="H163" s="16">
        <v>1030.9670000000001</v>
      </c>
      <c r="I163" s="16">
        <v>13.794</v>
      </c>
      <c r="J163" s="16">
        <v>16.376000000000001</v>
      </c>
      <c r="K163" s="16">
        <v>16.175999999999998</v>
      </c>
      <c r="L163" s="17">
        <v>0.98778700537371744</v>
      </c>
      <c r="M163" s="19">
        <v>0</v>
      </c>
      <c r="N163" s="16">
        <v>1028.385</v>
      </c>
    </row>
    <row r="164" spans="1:14" s="18" customFormat="1" ht="52.5" customHeight="1" thickBot="1" x14ac:dyDescent="0.45">
      <c r="A164" s="13" t="s">
        <v>438</v>
      </c>
      <c r="B164" s="13">
        <v>9</v>
      </c>
      <c r="C164" s="14" t="s">
        <v>462</v>
      </c>
      <c r="D164" s="14" t="s">
        <v>440</v>
      </c>
      <c r="E164" s="14" t="s">
        <v>463</v>
      </c>
      <c r="F164" s="15" t="s">
        <v>82</v>
      </c>
      <c r="G164" s="15" t="s">
        <v>38</v>
      </c>
      <c r="H164" s="16">
        <v>361.09300000000002</v>
      </c>
      <c r="I164" s="16">
        <v>1.992</v>
      </c>
      <c r="J164" s="16">
        <v>0.73399999999999999</v>
      </c>
      <c r="K164" s="16">
        <v>0.21199999999999999</v>
      </c>
      <c r="L164" s="17">
        <v>0.28882833787465939</v>
      </c>
      <c r="M164" s="19">
        <v>0</v>
      </c>
      <c r="N164" s="16">
        <v>362.351</v>
      </c>
    </row>
    <row r="165" spans="1:14" s="18" customFormat="1" ht="52.5" customHeight="1" thickBot="1" x14ac:dyDescent="0.45">
      <c r="A165" s="13" t="s">
        <v>438</v>
      </c>
      <c r="B165" s="13">
        <v>10</v>
      </c>
      <c r="C165" s="14" t="s">
        <v>464</v>
      </c>
      <c r="D165" s="14" t="s">
        <v>440</v>
      </c>
      <c r="E165" s="14" t="s">
        <v>465</v>
      </c>
      <c r="F165" s="15" t="s">
        <v>82</v>
      </c>
      <c r="G165" s="15" t="s">
        <v>38</v>
      </c>
      <c r="H165" s="16">
        <v>300</v>
      </c>
      <c r="I165" s="16">
        <v>4.0449999999999999</v>
      </c>
      <c r="J165" s="16">
        <v>4.0449999999999999</v>
      </c>
      <c r="K165" s="16">
        <v>4.0449999999999999</v>
      </c>
      <c r="L165" s="17">
        <v>1</v>
      </c>
      <c r="M165" s="19">
        <v>0</v>
      </c>
      <c r="N165" s="16">
        <v>300</v>
      </c>
    </row>
    <row r="166" spans="1:14" s="18" customFormat="1" ht="52.5" customHeight="1" thickBot="1" x14ac:dyDescent="0.45">
      <c r="A166" s="13" t="s">
        <v>438</v>
      </c>
      <c r="B166" s="13">
        <v>11</v>
      </c>
      <c r="C166" s="14" t="s">
        <v>466</v>
      </c>
      <c r="D166" s="14" t="s">
        <v>440</v>
      </c>
      <c r="E166" s="14" t="s">
        <v>467</v>
      </c>
      <c r="F166" s="15" t="s">
        <v>82</v>
      </c>
      <c r="G166" s="15" t="s">
        <v>38</v>
      </c>
      <c r="H166" s="16">
        <v>75</v>
      </c>
      <c r="I166" s="16">
        <v>0.78700000000000003</v>
      </c>
      <c r="J166" s="16">
        <v>0.78700000000000003</v>
      </c>
      <c r="K166" s="16">
        <v>0.78700000000000003</v>
      </c>
      <c r="L166" s="17">
        <v>1</v>
      </c>
      <c r="M166" s="19">
        <v>0</v>
      </c>
      <c r="N166" s="16">
        <v>75</v>
      </c>
    </row>
    <row r="167" spans="1:14" s="18" customFormat="1" ht="52.5" customHeight="1" thickBot="1" x14ac:dyDescent="0.45">
      <c r="A167" s="13" t="s">
        <v>438</v>
      </c>
      <c r="B167" s="13">
        <v>12</v>
      </c>
      <c r="C167" s="14" t="s">
        <v>468</v>
      </c>
      <c r="D167" s="14" t="s">
        <v>440</v>
      </c>
      <c r="E167" s="14" t="s">
        <v>469</v>
      </c>
      <c r="F167" s="15" t="s">
        <v>82</v>
      </c>
      <c r="G167" s="15" t="s">
        <v>38</v>
      </c>
      <c r="H167" s="16">
        <v>523.14400000000001</v>
      </c>
      <c r="I167" s="16">
        <v>7.2969999999999997</v>
      </c>
      <c r="J167" s="16">
        <v>7.2069999999999999</v>
      </c>
      <c r="K167" s="16">
        <v>6.01</v>
      </c>
      <c r="L167" s="17">
        <v>0.83391147495490492</v>
      </c>
      <c r="M167" s="19">
        <v>0</v>
      </c>
      <c r="N167" s="16">
        <v>523.23400000000004</v>
      </c>
    </row>
    <row r="168" spans="1:14" s="18" customFormat="1" ht="52.5" customHeight="1" thickBot="1" x14ac:dyDescent="0.45">
      <c r="A168" s="13" t="s">
        <v>438</v>
      </c>
      <c r="B168" s="13">
        <v>13</v>
      </c>
      <c r="C168" s="14" t="s">
        <v>470</v>
      </c>
      <c r="D168" s="14" t="s">
        <v>440</v>
      </c>
      <c r="E168" s="14" t="s">
        <v>471</v>
      </c>
      <c r="F168" s="15" t="s">
        <v>82</v>
      </c>
      <c r="G168" s="15" t="s">
        <v>38</v>
      </c>
      <c r="H168" s="16">
        <v>313.47399999999999</v>
      </c>
      <c r="I168" s="19">
        <v>1.339</v>
      </c>
      <c r="J168" s="19">
        <v>0.22600000000000001</v>
      </c>
      <c r="K168" s="19">
        <v>0.08</v>
      </c>
      <c r="L168" s="17">
        <v>0.35398230088495575</v>
      </c>
      <c r="M168" s="19">
        <v>0</v>
      </c>
      <c r="N168" s="16">
        <v>314.58699999999999</v>
      </c>
    </row>
    <row r="169" spans="1:14" s="18" customFormat="1" ht="52.5" customHeight="1" thickBot="1" x14ac:dyDescent="0.45">
      <c r="A169" s="13" t="s">
        <v>438</v>
      </c>
      <c r="B169" s="48" t="s">
        <v>472</v>
      </c>
      <c r="C169" s="14" t="s">
        <v>473</v>
      </c>
      <c r="D169" s="14" t="s">
        <v>474</v>
      </c>
      <c r="E169" s="14" t="s">
        <v>58</v>
      </c>
      <c r="F169" s="15" t="s">
        <v>29</v>
      </c>
      <c r="G169" s="15" t="s">
        <v>38</v>
      </c>
      <c r="H169" s="16">
        <v>66414.908019000039</v>
      </c>
      <c r="I169" s="16">
        <v>341.28601099999997</v>
      </c>
      <c r="J169" s="16">
        <v>9779.0368620000008</v>
      </c>
      <c r="K169" s="16">
        <v>0</v>
      </c>
      <c r="L169" s="17">
        <v>0</v>
      </c>
      <c r="M169" s="16">
        <v>7317.7060199999996</v>
      </c>
      <c r="N169" s="16">
        <v>49659.451148000044</v>
      </c>
    </row>
    <row r="170" spans="1:14" s="18" customFormat="1" ht="52.5" customHeight="1" thickBot="1" x14ac:dyDescent="0.45">
      <c r="A170" s="13" t="s">
        <v>438</v>
      </c>
      <c r="B170" s="48" t="s">
        <v>475</v>
      </c>
      <c r="C170" s="14" t="s">
        <v>473</v>
      </c>
      <c r="D170" s="14" t="s">
        <v>476</v>
      </c>
      <c r="E170" s="14" t="s">
        <v>58</v>
      </c>
      <c r="F170" s="15" t="s">
        <v>29</v>
      </c>
      <c r="G170" s="15" t="s">
        <v>38</v>
      </c>
      <c r="H170" s="16">
        <v>5266.560168</v>
      </c>
      <c r="I170" s="16">
        <v>19.622547000000001</v>
      </c>
      <c r="J170" s="16">
        <v>523.68005900000003</v>
      </c>
      <c r="K170" s="16">
        <v>0</v>
      </c>
      <c r="L170" s="17">
        <v>0</v>
      </c>
      <c r="M170" s="16">
        <v>130.091129</v>
      </c>
      <c r="N170" s="16">
        <v>4632.4115269999993</v>
      </c>
    </row>
    <row r="171" spans="1:14" s="18" customFormat="1" ht="52.5" customHeight="1" thickBot="1" x14ac:dyDescent="0.45">
      <c r="A171" s="13" t="s">
        <v>438</v>
      </c>
      <c r="B171" s="13">
        <v>15</v>
      </c>
      <c r="C171" s="14" t="s">
        <v>56</v>
      </c>
      <c r="D171" s="14" t="s">
        <v>477</v>
      </c>
      <c r="E171" s="14" t="s">
        <v>58</v>
      </c>
      <c r="F171" s="15" t="s">
        <v>29</v>
      </c>
      <c r="G171" s="15" t="s">
        <v>38</v>
      </c>
      <c r="H171" s="16">
        <v>25.548027999999999</v>
      </c>
      <c r="I171" s="19">
        <v>0</v>
      </c>
      <c r="J171" s="16">
        <v>0.129743</v>
      </c>
      <c r="K171" s="16">
        <v>0</v>
      </c>
      <c r="L171" s="17">
        <v>0</v>
      </c>
      <c r="M171" s="16">
        <v>4.4657049999999998</v>
      </c>
      <c r="N171" s="16">
        <v>20.952579999999998</v>
      </c>
    </row>
    <row r="172" spans="1:14" s="18" customFormat="1" ht="52.5" customHeight="1" thickBot="1" x14ac:dyDescent="0.45">
      <c r="A172" s="13" t="s">
        <v>438</v>
      </c>
      <c r="B172" s="13">
        <v>16</v>
      </c>
      <c r="C172" s="14" t="s">
        <v>478</v>
      </c>
      <c r="D172" s="14" t="s">
        <v>440</v>
      </c>
      <c r="E172" s="14" t="s">
        <v>479</v>
      </c>
      <c r="F172" s="15" t="s">
        <v>136</v>
      </c>
      <c r="G172" s="15" t="s">
        <v>480</v>
      </c>
      <c r="H172" s="16">
        <v>10374.347755999999</v>
      </c>
      <c r="I172" s="16">
        <v>16.058662999999999</v>
      </c>
      <c r="J172" s="16">
        <v>215.99484799999999</v>
      </c>
      <c r="K172" s="16">
        <v>215.99484799999999</v>
      </c>
      <c r="L172" s="17">
        <v>1</v>
      </c>
      <c r="M172" s="19">
        <v>0</v>
      </c>
      <c r="N172" s="16">
        <v>10174.411571000001</v>
      </c>
    </row>
    <row r="173" spans="1:14" s="18" customFormat="1" ht="52.5" customHeight="1" thickBot="1" x14ac:dyDescent="0.45">
      <c r="A173" s="13" t="s">
        <v>438</v>
      </c>
      <c r="B173" s="13">
        <v>17</v>
      </c>
      <c r="C173" s="14" t="s">
        <v>481</v>
      </c>
      <c r="D173" s="14" t="s">
        <v>440</v>
      </c>
      <c r="E173" s="14" t="s">
        <v>482</v>
      </c>
      <c r="F173" s="15" t="s">
        <v>136</v>
      </c>
      <c r="G173" s="15" t="s">
        <v>83</v>
      </c>
      <c r="H173" s="16">
        <v>404</v>
      </c>
      <c r="I173" s="16">
        <v>68</v>
      </c>
      <c r="J173" s="16">
        <v>68.45</v>
      </c>
      <c r="K173" s="16">
        <v>67.62</v>
      </c>
      <c r="L173" s="17">
        <v>0.98787436084733382</v>
      </c>
      <c r="M173" s="19">
        <v>0</v>
      </c>
      <c r="N173" s="16">
        <v>404</v>
      </c>
    </row>
    <row r="174" spans="1:14" s="18" customFormat="1" ht="52.5" customHeight="1" thickBot="1" x14ac:dyDescent="0.45">
      <c r="A174" s="13" t="s">
        <v>438</v>
      </c>
      <c r="B174" s="13">
        <v>18</v>
      </c>
      <c r="C174" s="14" t="s">
        <v>483</v>
      </c>
      <c r="D174" s="14" t="s">
        <v>484</v>
      </c>
      <c r="E174" s="14" t="s">
        <v>28</v>
      </c>
      <c r="F174" s="49" t="s">
        <v>29</v>
      </c>
      <c r="G174" s="49" t="s">
        <v>30</v>
      </c>
      <c r="H174" s="16">
        <v>109014.542</v>
      </c>
      <c r="I174" s="16">
        <v>119000</v>
      </c>
      <c r="J174" s="16">
        <v>136994.27600000001</v>
      </c>
      <c r="K174" s="16">
        <v>6762.2049999999999</v>
      </c>
      <c r="L174" s="17">
        <v>4.936122294627842E-2</v>
      </c>
      <c r="M174" s="19">
        <v>0</v>
      </c>
      <c r="N174" s="16">
        <v>91020.266000000003</v>
      </c>
    </row>
    <row r="175" spans="1:14" s="18" customFormat="1" ht="52.5" customHeight="1" thickBot="1" x14ac:dyDescent="0.45">
      <c r="A175" s="13" t="s">
        <v>438</v>
      </c>
      <c r="B175" s="13">
        <v>19</v>
      </c>
      <c r="C175" s="14" t="s">
        <v>485</v>
      </c>
      <c r="D175" s="14" t="s">
        <v>440</v>
      </c>
      <c r="E175" s="14" t="s">
        <v>486</v>
      </c>
      <c r="F175" s="15" t="s">
        <v>34</v>
      </c>
      <c r="G175" s="15" t="s">
        <v>139</v>
      </c>
      <c r="H175" s="16">
        <v>4110.9130009999999</v>
      </c>
      <c r="I175" s="16">
        <v>289.38140099999998</v>
      </c>
      <c r="J175" s="19">
        <v>66.632099999999994</v>
      </c>
      <c r="K175" s="19">
        <v>0</v>
      </c>
      <c r="L175" s="17">
        <v>0</v>
      </c>
      <c r="M175" s="19">
        <v>103</v>
      </c>
      <c r="N175" s="16">
        <v>3888.1637000000001</v>
      </c>
    </row>
    <row r="176" spans="1:14" s="18" customFormat="1" ht="52.5" customHeight="1" thickBot="1" x14ac:dyDescent="0.45">
      <c r="A176" s="13" t="s">
        <v>438</v>
      </c>
      <c r="B176" s="13">
        <v>20</v>
      </c>
      <c r="C176" s="14" t="s">
        <v>487</v>
      </c>
      <c r="D176" s="14" t="s">
        <v>440</v>
      </c>
      <c r="E176" s="14" t="s">
        <v>488</v>
      </c>
      <c r="F176" s="15" t="s">
        <v>29</v>
      </c>
      <c r="G176" s="15" t="s">
        <v>30</v>
      </c>
      <c r="H176" s="16">
        <v>1510.446551</v>
      </c>
      <c r="I176" s="16">
        <v>156.12669399999999</v>
      </c>
      <c r="J176" s="16">
        <v>315.69047999999998</v>
      </c>
      <c r="K176" s="16">
        <v>0</v>
      </c>
      <c r="L176" s="17">
        <v>0</v>
      </c>
      <c r="M176" s="19">
        <v>0</v>
      </c>
      <c r="N176" s="16">
        <v>1350.8827650000001</v>
      </c>
    </row>
    <row r="177" spans="1:14" s="18" customFormat="1" ht="52.5" customHeight="1" thickBot="1" x14ac:dyDescent="0.45">
      <c r="A177" s="13" t="s">
        <v>489</v>
      </c>
      <c r="B177" s="13">
        <v>1</v>
      </c>
      <c r="C177" s="14" t="s">
        <v>490</v>
      </c>
      <c r="D177" s="14" t="s">
        <v>491</v>
      </c>
      <c r="E177" s="14" t="s">
        <v>492</v>
      </c>
      <c r="F177" s="15" t="s">
        <v>136</v>
      </c>
      <c r="G177" s="15" t="s">
        <v>83</v>
      </c>
      <c r="H177" s="50">
        <v>2023.172</v>
      </c>
      <c r="I177" s="16">
        <v>-13.339</v>
      </c>
      <c r="J177" s="16">
        <v>16.010000000000002</v>
      </c>
      <c r="K177" s="16">
        <v>2.8690000000000002</v>
      </c>
      <c r="L177" s="17">
        <f>IFERROR(K177/J177,"-")</f>
        <v>0.17920049968769519</v>
      </c>
      <c r="M177" s="16">
        <v>0</v>
      </c>
      <c r="N177" s="16">
        <f>H177+I177-J177-M177</f>
        <v>1993.8230000000001</v>
      </c>
    </row>
    <row r="178" spans="1:14" s="18" customFormat="1" ht="52.5" customHeight="1" thickBot="1" x14ac:dyDescent="0.45">
      <c r="A178" s="13" t="s">
        <v>489</v>
      </c>
      <c r="B178" s="13">
        <v>2</v>
      </c>
      <c r="C178" s="14" t="s">
        <v>493</v>
      </c>
      <c r="D178" s="14" t="s">
        <v>494</v>
      </c>
      <c r="E178" s="14" t="s">
        <v>495</v>
      </c>
      <c r="F178" s="15" t="s">
        <v>29</v>
      </c>
      <c r="G178" s="15" t="s">
        <v>30</v>
      </c>
      <c r="H178" s="50">
        <v>1416.0550000000001</v>
      </c>
      <c r="I178" s="16">
        <v>131.88800000000001</v>
      </c>
      <c r="J178" s="16">
        <v>104.93300000000001</v>
      </c>
      <c r="K178" s="16">
        <v>10.823</v>
      </c>
      <c r="L178" s="17">
        <f t="shared" ref="L178:L184" si="6">IFERROR(K178/J178,"-")</f>
        <v>0.10314200489836371</v>
      </c>
      <c r="M178" s="16">
        <v>0</v>
      </c>
      <c r="N178" s="16">
        <f t="shared" ref="N178:N183" si="7">H178+I178-J178-M178</f>
        <v>1443.01</v>
      </c>
    </row>
    <row r="179" spans="1:14" s="18" customFormat="1" ht="52.5" customHeight="1" thickBot="1" x14ac:dyDescent="0.45">
      <c r="A179" s="13" t="s">
        <v>489</v>
      </c>
      <c r="B179" s="13">
        <v>3</v>
      </c>
      <c r="C179" s="14" t="s">
        <v>496</v>
      </c>
      <c r="D179" s="14" t="s">
        <v>497</v>
      </c>
      <c r="E179" s="14" t="s">
        <v>495</v>
      </c>
      <c r="F179" s="15" t="s">
        <v>29</v>
      </c>
      <c r="G179" s="15" t="s">
        <v>30</v>
      </c>
      <c r="H179" s="50">
        <v>1046.4290000000001</v>
      </c>
      <c r="I179" s="21">
        <v>1.3</v>
      </c>
      <c r="J179" s="21">
        <v>178.917</v>
      </c>
      <c r="K179" s="16">
        <v>58.701000000000001</v>
      </c>
      <c r="L179" s="17">
        <f t="shared" si="6"/>
        <v>0.32809067891815757</v>
      </c>
      <c r="M179" s="16">
        <v>0</v>
      </c>
      <c r="N179" s="16">
        <f t="shared" si="7"/>
        <v>868.81200000000001</v>
      </c>
    </row>
    <row r="180" spans="1:14" s="18" customFormat="1" ht="52.5" customHeight="1" thickBot="1" x14ac:dyDescent="0.45">
      <c r="A180" s="13" t="s">
        <v>489</v>
      </c>
      <c r="B180" s="13">
        <v>4</v>
      </c>
      <c r="C180" s="14" t="s">
        <v>498</v>
      </c>
      <c r="D180" s="14" t="s">
        <v>499</v>
      </c>
      <c r="E180" s="14" t="s">
        <v>500</v>
      </c>
      <c r="F180" s="15" t="s">
        <v>29</v>
      </c>
      <c r="G180" s="15" t="s">
        <v>30</v>
      </c>
      <c r="H180" s="50">
        <v>32712.602999999999</v>
      </c>
      <c r="I180" s="21">
        <v>244.976</v>
      </c>
      <c r="J180" s="21">
        <v>6755.6149999999998</v>
      </c>
      <c r="K180" s="16">
        <v>0</v>
      </c>
      <c r="L180" s="17">
        <f t="shared" si="6"/>
        <v>0</v>
      </c>
      <c r="M180" s="16">
        <v>0</v>
      </c>
      <c r="N180" s="16">
        <f>H180+I180-J180-M180</f>
        <v>26201.964</v>
      </c>
    </row>
    <row r="181" spans="1:14" s="18" customFormat="1" ht="52.5" customHeight="1" thickBot="1" x14ac:dyDescent="0.45">
      <c r="A181" s="13" t="s">
        <v>489</v>
      </c>
      <c r="B181" s="13">
        <v>5</v>
      </c>
      <c r="C181" s="14" t="s">
        <v>501</v>
      </c>
      <c r="D181" s="14" t="s">
        <v>440</v>
      </c>
      <c r="E181" s="14" t="s">
        <v>500</v>
      </c>
      <c r="F181" s="15" t="s">
        <v>29</v>
      </c>
      <c r="G181" s="15" t="s">
        <v>38</v>
      </c>
      <c r="H181" s="50">
        <v>78285.100999999995</v>
      </c>
      <c r="I181" s="16">
        <v>3494.72</v>
      </c>
      <c r="J181" s="16">
        <v>4886.5550000000003</v>
      </c>
      <c r="K181" s="16">
        <v>0</v>
      </c>
      <c r="L181" s="17">
        <f t="shared" si="6"/>
        <v>0</v>
      </c>
      <c r="M181" s="16">
        <v>0</v>
      </c>
      <c r="N181" s="16">
        <f t="shared" si="7"/>
        <v>76893.266000000003</v>
      </c>
    </row>
    <row r="182" spans="1:14" s="18" customFormat="1" ht="52.5" customHeight="1" thickBot="1" x14ac:dyDescent="0.45">
      <c r="A182" s="13" t="s">
        <v>489</v>
      </c>
      <c r="B182" s="13">
        <v>6</v>
      </c>
      <c r="C182" s="14" t="s">
        <v>502</v>
      </c>
      <c r="D182" s="14" t="s">
        <v>440</v>
      </c>
      <c r="E182" s="14" t="s">
        <v>503</v>
      </c>
      <c r="F182" s="15" t="s">
        <v>29</v>
      </c>
      <c r="G182" s="15" t="s">
        <v>30</v>
      </c>
      <c r="H182" s="50">
        <v>1517.2909999999999</v>
      </c>
      <c r="I182" s="16">
        <v>16.356000000000002</v>
      </c>
      <c r="J182" s="16">
        <v>24.198</v>
      </c>
      <c r="K182" s="16">
        <v>0</v>
      </c>
      <c r="L182" s="17">
        <f t="shared" si="6"/>
        <v>0</v>
      </c>
      <c r="M182" s="16">
        <v>0</v>
      </c>
      <c r="N182" s="16">
        <f t="shared" si="7"/>
        <v>1509.4489999999998</v>
      </c>
    </row>
    <row r="183" spans="1:14" s="18" customFormat="1" ht="52.5" customHeight="1" thickBot="1" x14ac:dyDescent="0.45">
      <c r="A183" s="13" t="s">
        <v>489</v>
      </c>
      <c r="B183" s="13">
        <v>7</v>
      </c>
      <c r="C183" s="14" t="s">
        <v>450</v>
      </c>
      <c r="D183" s="14" t="s">
        <v>451</v>
      </c>
      <c r="E183" s="14" t="s">
        <v>452</v>
      </c>
      <c r="F183" s="15" t="s">
        <v>34</v>
      </c>
      <c r="G183" s="15" t="s">
        <v>453</v>
      </c>
      <c r="H183" s="50">
        <v>26626.09</v>
      </c>
      <c r="I183" s="16">
        <v>8412.0889999999999</v>
      </c>
      <c r="J183" s="16">
        <v>3825.8780000000002</v>
      </c>
      <c r="K183" s="16">
        <v>214.39400000000001</v>
      </c>
      <c r="L183" s="17">
        <f t="shared" si="6"/>
        <v>5.6037855885629387E-2</v>
      </c>
      <c r="M183" s="16">
        <v>0</v>
      </c>
      <c r="N183" s="16">
        <f t="shared" si="7"/>
        <v>31212.301000000003</v>
      </c>
    </row>
    <row r="184" spans="1:14" s="18" customFormat="1" ht="52.5" customHeight="1" thickBot="1" x14ac:dyDescent="0.45">
      <c r="A184" s="13" t="s">
        <v>489</v>
      </c>
      <c r="B184" s="13">
        <v>8</v>
      </c>
      <c r="C184" s="14" t="s">
        <v>504</v>
      </c>
      <c r="D184" s="14" t="s">
        <v>505</v>
      </c>
      <c r="E184" s="14" t="s">
        <v>506</v>
      </c>
      <c r="F184" s="15" t="s">
        <v>34</v>
      </c>
      <c r="G184" s="15" t="s">
        <v>453</v>
      </c>
      <c r="H184" s="50">
        <v>14401.897000000001</v>
      </c>
      <c r="I184" s="21">
        <v>5791.8010000000004</v>
      </c>
      <c r="J184" s="21">
        <v>2176.9269999999997</v>
      </c>
      <c r="K184" s="16">
        <v>271.94299999999998</v>
      </c>
      <c r="L184" s="17">
        <f t="shared" si="6"/>
        <v>0.12492058759894109</v>
      </c>
      <c r="M184" s="21">
        <v>2697.2719999999999</v>
      </c>
      <c r="N184" s="16">
        <f>H184+I184-J184-M184</f>
        <v>15319.499</v>
      </c>
    </row>
    <row r="185" spans="1:14" s="29" customFormat="1" ht="52.5" customHeight="1" thickBot="1" x14ac:dyDescent="0.45">
      <c r="A185" s="13" t="s">
        <v>507</v>
      </c>
      <c r="B185" s="25">
        <v>1</v>
      </c>
      <c r="C185" s="26" t="s">
        <v>508</v>
      </c>
      <c r="D185" s="26" t="s">
        <v>509</v>
      </c>
      <c r="E185" s="26" t="s">
        <v>510</v>
      </c>
      <c r="F185" s="27" t="s">
        <v>34</v>
      </c>
      <c r="G185" s="27" t="s">
        <v>139</v>
      </c>
      <c r="H185" s="28">
        <v>154.76599999999999</v>
      </c>
      <c r="I185" s="28">
        <v>20.771000000000001</v>
      </c>
      <c r="J185" s="28">
        <v>1.202</v>
      </c>
      <c r="K185" s="28">
        <v>1.202</v>
      </c>
      <c r="L185" s="17">
        <f>IFERROR(K185/J185,"-")</f>
        <v>1</v>
      </c>
      <c r="M185" s="28">
        <v>0</v>
      </c>
      <c r="N185" s="28">
        <v>174.33500000000001</v>
      </c>
    </row>
    <row r="186" spans="1:14" s="18" customFormat="1" ht="52.5" customHeight="1" thickBot="1" x14ac:dyDescent="0.45">
      <c r="A186" s="13"/>
      <c r="B186" s="65" t="s">
        <v>511</v>
      </c>
      <c r="C186" s="66"/>
      <c r="D186" s="66"/>
      <c r="E186" s="66"/>
      <c r="F186" s="66"/>
      <c r="G186" s="67"/>
      <c r="H186" s="16">
        <f>SUM(,H6:H185)-H28-H39-H145-H183</f>
        <v>8335713.7682650015</v>
      </c>
      <c r="I186" s="16">
        <f t="shared" ref="I186:M186" si="8">SUM(,I6:I185)-I28-I39-I145-I183</f>
        <v>7272327.7111159945</v>
      </c>
      <c r="J186" s="16">
        <f t="shared" si="8"/>
        <v>2133486.8560920004</v>
      </c>
      <c r="K186" s="16">
        <f t="shared" si="8"/>
        <v>36304.187848000001</v>
      </c>
      <c r="L186" s="51"/>
      <c r="M186" s="16">
        <f t="shared" si="8"/>
        <v>548828.05285400001</v>
      </c>
      <c r="N186" s="16">
        <f>SUM(,N6:N185)-N28-N39-N145-N183</f>
        <v>12925384.614290999</v>
      </c>
    </row>
    <row r="187" spans="1:14" s="18" customFormat="1" ht="12" x14ac:dyDescent="0.4">
      <c r="B187" s="52" t="s">
        <v>512</v>
      </c>
      <c r="C187" s="18" t="s">
        <v>513</v>
      </c>
      <c r="E187" s="3"/>
      <c r="F187" s="3"/>
      <c r="G187" s="53"/>
      <c r="H187" s="53"/>
      <c r="I187" s="52"/>
      <c r="J187" s="52"/>
      <c r="K187" s="52"/>
      <c r="L187" s="52"/>
      <c r="M187" s="52"/>
      <c r="N187" s="52"/>
    </row>
    <row r="188" spans="1:14" s="18" customFormat="1" ht="12" x14ac:dyDescent="0.4">
      <c r="B188" s="54"/>
      <c r="C188" s="55" t="s">
        <v>514</v>
      </c>
      <c r="E188" s="3"/>
      <c r="F188" s="3"/>
      <c r="G188" s="53"/>
      <c r="H188" s="53"/>
      <c r="I188" s="56"/>
      <c r="J188" s="56"/>
      <c r="K188" s="56"/>
      <c r="L188" s="56"/>
      <c r="M188" s="56"/>
      <c r="N188" s="56"/>
    </row>
    <row r="189" spans="1:14" s="18" customFormat="1" ht="14.25" customHeight="1" x14ac:dyDescent="0.4">
      <c r="B189" s="54"/>
      <c r="C189" s="57" t="s">
        <v>515</v>
      </c>
      <c r="E189" s="3"/>
      <c r="F189" s="3"/>
      <c r="G189" s="53"/>
      <c r="H189" s="53"/>
      <c r="I189" s="52"/>
      <c r="J189" s="52"/>
      <c r="K189" s="52"/>
      <c r="L189" s="52"/>
      <c r="M189" s="52"/>
      <c r="N189" s="58"/>
    </row>
    <row r="190" spans="1:14" s="18" customFormat="1" ht="14.25" customHeight="1" x14ac:dyDescent="0.4">
      <c r="B190" s="54"/>
      <c r="C190" s="57" t="s">
        <v>516</v>
      </c>
      <c r="E190" s="3"/>
      <c r="F190" s="3"/>
      <c r="G190" s="53"/>
      <c r="H190" s="53"/>
      <c r="I190" s="52"/>
      <c r="J190" s="52"/>
      <c r="K190" s="52"/>
      <c r="L190" s="52"/>
      <c r="M190" s="52"/>
      <c r="N190" s="58"/>
    </row>
    <row r="191" spans="1:14" s="18" customFormat="1" ht="14.25" customHeight="1" x14ac:dyDescent="0.4">
      <c r="B191" s="54"/>
      <c r="C191" s="55" t="s">
        <v>517</v>
      </c>
      <c r="E191" s="3"/>
      <c r="F191" s="3"/>
      <c r="G191" s="53"/>
      <c r="H191" s="53"/>
      <c r="I191" s="52"/>
      <c r="J191" s="52"/>
      <c r="K191" s="52"/>
      <c r="L191" s="52"/>
      <c r="M191" s="52"/>
      <c r="N191" s="58"/>
    </row>
    <row r="192" spans="1:14" s="18" customFormat="1" ht="14.25" customHeight="1" x14ac:dyDescent="0.4">
      <c r="B192" s="54"/>
      <c r="C192" s="55" t="s">
        <v>518</v>
      </c>
      <c r="E192" s="3"/>
      <c r="F192" s="3"/>
      <c r="G192" s="53"/>
      <c r="H192" s="53"/>
      <c r="I192" s="52"/>
      <c r="J192" s="52"/>
      <c r="K192" s="52"/>
      <c r="L192" s="52"/>
      <c r="M192" s="52"/>
      <c r="N192" s="58"/>
    </row>
    <row r="193" spans="2:14" s="18" customFormat="1" ht="12" x14ac:dyDescent="0.4">
      <c r="B193" s="54"/>
      <c r="C193" s="55" t="s">
        <v>519</v>
      </c>
      <c r="D193" s="3"/>
      <c r="E193" s="3"/>
      <c r="F193" s="3"/>
      <c r="G193" s="53"/>
      <c r="H193" s="53"/>
      <c r="I193" s="52"/>
      <c r="J193" s="52"/>
      <c r="K193" s="52"/>
      <c r="L193" s="52"/>
      <c r="M193" s="52"/>
      <c r="N193" s="52"/>
    </row>
    <row r="194" spans="2:14" x14ac:dyDescent="0.4">
      <c r="H194" s="61"/>
      <c r="I194" s="61"/>
      <c r="J194" s="61"/>
      <c r="K194" s="61"/>
      <c r="L194" s="61"/>
      <c r="M194" s="61"/>
      <c r="N194" s="61"/>
    </row>
  </sheetData>
  <mergeCells count="15">
    <mergeCell ref="M3:M5"/>
    <mergeCell ref="N3:N5"/>
    <mergeCell ref="K4:K5"/>
    <mergeCell ref="L4:L5"/>
    <mergeCell ref="A3:A5"/>
    <mergeCell ref="B3:B5"/>
    <mergeCell ref="C3:C5"/>
    <mergeCell ref="D3:D5"/>
    <mergeCell ref="E3:E5"/>
    <mergeCell ref="F3:F5"/>
    <mergeCell ref="B186:G186"/>
    <mergeCell ref="G3:G5"/>
    <mergeCell ref="H3:H5"/>
    <mergeCell ref="I3:I5"/>
    <mergeCell ref="J3:J5"/>
  </mergeCells>
  <phoneticPr fontId="2"/>
  <dataValidations count="1">
    <dataValidation type="decimal" allowBlank="1" showInputMessage="1" showErrorMessage="1" sqref="HE24:HH24 RA24:RD24 AAW24:AAZ24 AKS24:AKV24 AUO24:AUR24 BEK24:BEN24 BOG24:BOJ24 BYC24:BYF24 CHY24:CIB24 CRU24:CRX24 DBQ24:DBT24 DLM24:DLP24 DVI24:DVL24 EFE24:EFH24 EPA24:EPD24 EYW24:EYZ24 FIS24:FIV24 FSO24:FSR24 GCK24:GCN24 GMG24:GMJ24 GWC24:GWF24 HFY24:HGB24 HPU24:HPX24 HZQ24:HZT24 IJM24:IJP24 ITI24:ITL24 JDE24:JDH24 JNA24:JND24 JWW24:JWZ24 KGS24:KGV24 KQO24:KQR24 LAK24:LAN24 LKG24:LKJ24 LUC24:LUF24 MDY24:MEB24 MNU24:MNX24 MXQ24:MXT24 NHM24:NHP24 NRI24:NRL24 OBE24:OBH24 OLA24:OLD24 OUW24:OUZ24 PES24:PEV24 POO24:POR24 PYK24:PYN24 QIG24:QIJ24 QSC24:QSF24 RBY24:RCB24 RLU24:RLX24 RVQ24:RVT24 SFM24:SFP24 SPI24:SPL24 SZE24:SZH24 TJA24:TJD24 TSW24:TSZ24 UCS24:UCV24 UMO24:UMR24 UWK24:UWN24 VGG24:VGJ24 VQC24:VQF24 VZY24:WAB24 WJU24:WJX24 WTQ24:WTT24 HJ24:HK24 RF24:RG24 ABB24:ABC24 AKX24:AKY24 AUT24:AUU24 BEP24:BEQ24 BOL24:BOM24 BYH24:BYI24 CID24:CIE24 CRZ24:CSA24 DBV24:DBW24 DLR24:DLS24 DVN24:DVO24 EFJ24:EFK24 EPF24:EPG24 EZB24:EZC24 FIX24:FIY24 FST24:FSU24 GCP24:GCQ24 GML24:GMM24 GWH24:GWI24 HGD24:HGE24 HPZ24:HQA24 HZV24:HZW24 IJR24:IJS24 ITN24:ITO24 JDJ24:JDK24 JNF24:JNG24 JXB24:JXC24 KGX24:KGY24 KQT24:KQU24 LAP24:LAQ24 LKL24:LKM24 LUH24:LUI24 MED24:MEE24 MNZ24:MOA24 MXV24:MXW24 NHR24:NHS24 NRN24:NRO24 OBJ24:OBK24 OLF24:OLG24 OVB24:OVC24 PEX24:PEY24 POT24:POU24 PYP24:PYQ24 QIL24:QIM24 QSH24:QSI24 RCD24:RCE24 RLZ24:RMA24 RVV24:RVW24 SFR24:SFS24 SPN24:SPO24 SZJ24:SZK24 TJF24:TJG24 TTB24:TTC24 UCX24:UCY24 UMT24:UMU24 UWP24:UWQ24 VGL24:VGM24 VQH24:VQI24 WAD24:WAE24 WJZ24:WKA24 WTV24:WTW24 H186:N186 M6:N185 H6:K185" xr:uid="{00000000-0002-0000-0000-000000000000}">
      <formula1>-1000000000</formula1>
      <formula2>1000000000</formula2>
    </dataValidation>
  </dataValidations>
  <printOptions horizontalCentered="1"/>
  <pageMargins left="0" right="0" top="0.55118110236220474" bottom="0.55118110236220474" header="0.31496062992125984" footer="0.31496062992125984"/>
  <pageSetup paperSize="9" scale="52" fitToHeight="0" pageOrder="overThenDown" orientation="landscape" cellComments="asDisplayed" r:id="rId1"/>
  <headerFooter>
    <oddFooter>&amp;C&amp;P</oddFooter>
  </headerFooter>
  <rowBreaks count="8" manualBreakCount="8">
    <brk id="52" max="13" man="1"/>
    <brk id="68" max="13" man="1"/>
    <brk id="84" max="13" man="1"/>
    <brk id="100" max="13" man="1"/>
    <brk id="116" max="13" man="1"/>
    <brk id="137" max="13" man="1"/>
    <brk id="140" max="13" man="1"/>
    <brk id="157" max="13" man="1"/>
  </rowBreaks>
  <ignoredErrors>
    <ignoredError sqref="B32"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EF2B1F7E3454C40AF130BF027AA6014" ma:contentTypeVersion="11" ma:contentTypeDescription="新しいドキュメントを作成します。" ma:contentTypeScope="" ma:versionID="ba6bce259ff7858e3c80cf0f2a7e9ac2">
  <xsd:schema xmlns:xsd="http://www.w3.org/2001/XMLSchema" xmlns:xs="http://www.w3.org/2001/XMLSchema" xmlns:p="http://schemas.microsoft.com/office/2006/metadata/properties" xmlns:ns2="b64f660f-b301-4cc8-ac56-61feaffae541" xmlns:ns3="abc933aa-fb88-4965-9fa3-41153d8df58d" targetNamespace="http://schemas.microsoft.com/office/2006/metadata/properties" ma:root="true" ma:fieldsID="71d7573c3918ea5ae4b9c242c3eaa902" ns2:_="" ns3:_="">
    <xsd:import namespace="b64f660f-b301-4cc8-ac56-61feaffae541"/>
    <xsd:import namespace="abc933aa-fb88-4965-9fa3-41153d8df58d"/>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64f660f-b301-4cc8-ac56-61feaffae54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bc933aa-fb88-4965-9fa3-41153d8df58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83db4e0-bcea-4186-9818-7f4df1558c1d}" ma:internalName="TaxCatchAll" ma:showField="CatchAllData" ma:web="abc933aa-fb88-4965-9fa3-41153d8df58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abc933aa-fb88-4965-9fa3-41153d8df58d" xsi:nil="true"/>
    <lcf76f155ced4ddcb4097134ff3c332f xmlns="b64f660f-b301-4cc8-ac56-61feaffae54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009A39B-800E-4BBE-8AB1-9ABED4F71283}"/>
</file>

<file path=customXml/itemProps2.xml><?xml version="1.0" encoding="utf-8"?>
<ds:datastoreItem xmlns:ds="http://schemas.openxmlformats.org/officeDocument/2006/customXml" ds:itemID="{F64295F1-CF1E-4E56-85CF-8EA21EE8D539}">
  <ds:schemaRefs>
    <ds:schemaRef ds:uri="http://schemas.microsoft.com/sharepoint/v3/contenttype/forms"/>
  </ds:schemaRefs>
</ds:datastoreItem>
</file>

<file path=customXml/itemProps3.xml><?xml version="1.0" encoding="utf-8"?>
<ds:datastoreItem xmlns:ds="http://schemas.openxmlformats.org/officeDocument/2006/customXml" ds:itemID="{97ED8E8C-E40E-4D90-9564-3B4C796087A0}">
  <ds:schemaRefs>
    <ds:schemaRef ds:uri="fd45950c-8dec-4ade-860d-e051fcb9d3c7"/>
    <ds:schemaRef ds:uri="http://www.w3.org/XML/1998/namespace"/>
    <ds:schemaRef ds:uri="http://schemas.microsoft.com/office/2006/documentManagement/types"/>
    <ds:schemaRef ds:uri="http://schemas.microsoft.com/office/2006/metadata/properties"/>
    <ds:schemaRef ds:uri="http://purl.org/dc/dcmitype/"/>
    <ds:schemaRef ds:uri="http://purl.org/dc/elements/1.1/"/>
    <ds:schemaRef ds:uri="http://schemas.microsoft.com/office/infopath/2007/PartnerControls"/>
    <ds:schemaRef ds:uri="http://schemas.openxmlformats.org/package/2006/metadata/core-properties"/>
    <ds:schemaRef ds:uri="e07180fa-050f-4319-9054-83ff136864e9"/>
    <ds:schemaRef ds:uri="http://purl.org/dc/te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令和4年度</vt:lpstr>
      <vt:lpstr>令和4年度!Print_Area</vt:lpstr>
      <vt:lpstr>令和4年度!Print_Titles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2022-11-15T10:56:20Z</dcterms:created>
  <dcterms:modified xsi:type="dcterms:W3CDTF">2025-12-11T05:14:58Z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0x0101001EF2B1F7E3454C40AF130BF027AA6014</vt:lpwstr>
  </property>
  <property fmtid="{D5CDD505-2E9C-101B-9397-08002B2CF9AE}" pid="3" name="MediaServiceImageTags">
    <vt:lpwstr/>
  </property>
</Properties>
</file>